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y\"/>
    </mc:Choice>
  </mc:AlternateContent>
  <xr:revisionPtr revIDLastSave="0" documentId="13_ncr:1_{87AE2DB7-5079-4CB4-9280-2205E76A8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_2023výdaje" sheetId="6" r:id="rId1"/>
    <sheet name="Rozp_2023příjmy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7" l="1"/>
  <c r="G38" i="7"/>
  <c r="F38" i="7"/>
  <c r="E38" i="7"/>
  <c r="D38" i="7"/>
  <c r="H35" i="7"/>
  <c r="F35" i="7"/>
  <c r="E35" i="7"/>
  <c r="D35" i="7"/>
  <c r="H28" i="7"/>
  <c r="G28" i="7"/>
  <c r="F28" i="7"/>
  <c r="E28" i="7"/>
  <c r="D28" i="7"/>
  <c r="H26" i="7"/>
  <c r="G26" i="7"/>
  <c r="F26" i="7"/>
  <c r="E26" i="7"/>
  <c r="D26" i="7"/>
  <c r="H24" i="7"/>
  <c r="H41" i="7" s="1"/>
  <c r="G24" i="7"/>
  <c r="F24" i="7"/>
  <c r="E24" i="7"/>
  <c r="D24" i="7"/>
  <c r="H23" i="7"/>
  <c r="G21" i="7"/>
  <c r="F21" i="7"/>
  <c r="E21" i="7"/>
  <c r="E41" i="7" s="1"/>
  <c r="D21" i="7"/>
  <c r="H73" i="6"/>
  <c r="G73" i="6"/>
  <c r="F73" i="6"/>
  <c r="E73" i="6"/>
  <c r="D73" i="6"/>
  <c r="H71" i="6"/>
  <c r="G71" i="6"/>
  <c r="F71" i="6"/>
  <c r="E71" i="6"/>
  <c r="D71" i="6"/>
  <c r="G54" i="6"/>
  <c r="F54" i="6"/>
  <c r="E54" i="6"/>
  <c r="D54" i="6"/>
  <c r="H52" i="6"/>
  <c r="H54" i="6" s="1"/>
  <c r="H49" i="6"/>
  <c r="G49" i="6"/>
  <c r="F49" i="6"/>
  <c r="E49" i="6"/>
  <c r="D49" i="6"/>
  <c r="H40" i="6"/>
  <c r="F40" i="6"/>
  <c r="E40" i="6"/>
  <c r="D40" i="6"/>
  <c r="H38" i="6"/>
  <c r="G38" i="6"/>
  <c r="F38" i="6"/>
  <c r="E38" i="6"/>
  <c r="D38" i="6"/>
  <c r="H36" i="6"/>
  <c r="G36" i="6"/>
  <c r="F36" i="6"/>
  <c r="E36" i="6"/>
  <c r="D36" i="6"/>
  <c r="H34" i="6"/>
  <c r="G34" i="6"/>
  <c r="F34" i="6"/>
  <c r="E34" i="6"/>
  <c r="D34" i="6"/>
  <c r="H29" i="6"/>
  <c r="G29" i="6"/>
  <c r="F29" i="6"/>
  <c r="E29" i="6"/>
  <c r="D29" i="6"/>
  <c r="H25" i="6"/>
  <c r="G25" i="6"/>
  <c r="F25" i="6"/>
  <c r="E25" i="6"/>
  <c r="D25" i="6"/>
  <c r="H23" i="6"/>
  <c r="G23" i="6"/>
  <c r="F23" i="6"/>
  <c r="E23" i="6"/>
  <c r="D23" i="6"/>
  <c r="H21" i="6"/>
  <c r="G21" i="6"/>
  <c r="F21" i="6"/>
  <c r="E21" i="6"/>
  <c r="D21" i="6"/>
  <c r="H19" i="6"/>
  <c r="G19" i="6"/>
  <c r="F19" i="6"/>
  <c r="E19" i="6"/>
  <c r="D19" i="6"/>
  <c r="H17" i="6"/>
  <c r="G17" i="6"/>
  <c r="F17" i="6"/>
  <c r="E17" i="6"/>
  <c r="D17" i="6"/>
  <c r="H14" i="6"/>
  <c r="G14" i="6"/>
  <c r="F14" i="6"/>
  <c r="E14" i="6"/>
  <c r="D14" i="6"/>
  <c r="H6" i="6"/>
  <c r="G6" i="6"/>
  <c r="F6" i="6"/>
  <c r="E6" i="6"/>
  <c r="D6" i="6"/>
  <c r="H4" i="6"/>
  <c r="G4" i="6"/>
  <c r="F4" i="6"/>
  <c r="E4" i="6"/>
  <c r="D4" i="6"/>
  <c r="F41" i="7" l="1"/>
  <c r="G41" i="7"/>
  <c r="D41" i="7"/>
  <c r="D76" i="6"/>
  <c r="G76" i="6"/>
  <c r="E76" i="6"/>
  <c r="F76" i="6"/>
  <c r="H76" i="6"/>
</calcChain>
</file>

<file path=xl/sharedStrings.xml><?xml version="1.0" encoding="utf-8"?>
<sst xmlns="http://schemas.openxmlformats.org/spreadsheetml/2006/main" count="141" uniqueCount="124">
  <si>
    <t>Návrh rozpočtu</t>
  </si>
  <si>
    <r>
      <t xml:space="preserve">          </t>
    </r>
    <r>
      <rPr>
        <b/>
        <sz val="11"/>
        <color rgb="FF000000"/>
        <rFont val="Arial"/>
        <family val="2"/>
        <charset val="238"/>
      </rPr>
      <t>Plnění rozpočtu 2021</t>
    </r>
  </si>
  <si>
    <t xml:space="preserve">     k  31.10.2021</t>
  </si>
  <si>
    <t>Daň z příjmů fyz. osob z kapitál. výnosů</t>
  </si>
  <si>
    <t>Daň z příjmů právnických osob</t>
  </si>
  <si>
    <t>Daň z příjmů právnických osob za obce</t>
  </si>
  <si>
    <t>Daň z přidané hodnoty</t>
  </si>
  <si>
    <t>Popl.za prov.sys.likv.kom.odp.</t>
  </si>
  <si>
    <t>Poplatek za psy</t>
  </si>
  <si>
    <t>Odvod loterií</t>
  </si>
  <si>
    <t>Daň z nemovitostí</t>
  </si>
  <si>
    <t>Neinvestiční přijaté transfery - volby</t>
  </si>
  <si>
    <t xml:space="preserve"> </t>
  </si>
  <si>
    <t>Neinv. přijaté transfery ze SR</t>
  </si>
  <si>
    <t>Ost.neinv.přij.transfery ze SR</t>
  </si>
  <si>
    <t>Ost.invest.přij.transf.ze SR</t>
  </si>
  <si>
    <t>Prodej dřeva</t>
  </si>
  <si>
    <t>Vodné</t>
  </si>
  <si>
    <t>Přij.nekapit.příspěvky,náhrady</t>
  </si>
  <si>
    <t xml:space="preserve">Pitná voda </t>
  </si>
  <si>
    <t>Nájemné za hospodu</t>
  </si>
  <si>
    <t>Bytové hospodářství</t>
  </si>
  <si>
    <t>Veřejné osvětlení</t>
  </si>
  <si>
    <t>Nájemné pozemky</t>
  </si>
  <si>
    <t>Komun.služby a úz.rozvoj j.n.</t>
  </si>
  <si>
    <t>Vratka poplatku za vodu</t>
  </si>
  <si>
    <t>Správa – služby</t>
  </si>
  <si>
    <t>Ostatní příjmy z vlastní čin.</t>
  </si>
  <si>
    <t>Příjmy z prodeje pozemků</t>
  </si>
  <si>
    <t>Příjmy z prodeje ostatního hm. majetku</t>
  </si>
  <si>
    <t>Příjmy z prodeje akcií</t>
  </si>
  <si>
    <t>Činnost místní správy</t>
  </si>
  <si>
    <t>Úroky</t>
  </si>
  <si>
    <t>Příjmy za dividendy</t>
  </si>
  <si>
    <t>Obec.příj.a výd.z fin.operací</t>
  </si>
  <si>
    <t>Převody z vlastní pokladny</t>
  </si>
  <si>
    <t>Přev.vl.fondům v rozp.úz.úrov.</t>
  </si>
  <si>
    <t>Příjmy celkem:</t>
  </si>
  <si>
    <t>Par.</t>
  </si>
  <si>
    <t>Pol.</t>
  </si>
  <si>
    <t>Výdaje</t>
  </si>
  <si>
    <t>Návrh rozpočtu 2021</t>
  </si>
  <si>
    <t>Plnění rozpočtu 2021</t>
  </si>
  <si>
    <t>k 31.10.2021</t>
  </si>
  <si>
    <t>Pěstební činnost - les</t>
  </si>
  <si>
    <t xml:space="preserve">Pěstební činnost </t>
  </si>
  <si>
    <t>Oprava a údržba obecních komunikací</t>
  </si>
  <si>
    <t>Silnice</t>
  </si>
  <si>
    <t xml:space="preserve">Dopravní obslužnost </t>
  </si>
  <si>
    <t>Ostatní osobní výdaje – mzda vodovod</t>
  </si>
  <si>
    <t>Drobné výdaje – vodovod</t>
  </si>
  <si>
    <t>Elektřina – vodovod</t>
  </si>
  <si>
    <t>Nájemné z pozemku</t>
  </si>
  <si>
    <t>2310 </t>
  </si>
  <si>
    <t>Nákup ostatní služeb, vzorky vody</t>
  </si>
  <si>
    <t>Stavba vodovodu - vrt</t>
  </si>
  <si>
    <t>Vodovod</t>
  </si>
  <si>
    <t>Stavby, budovy- projekt čističky</t>
  </si>
  <si>
    <t>Drobné výdaje knihovna</t>
  </si>
  <si>
    <t>Činnosti knihovnické</t>
  </si>
  <si>
    <t>Oprava kapličky</t>
  </si>
  <si>
    <t>Opravy sport. zařízení v majetku obce</t>
  </si>
  <si>
    <t>Sport. zařízení v majetku obce</t>
  </si>
  <si>
    <t>Příspěvek spolkům</t>
  </si>
  <si>
    <t>Ostatní tělovýchovná činnost</t>
  </si>
  <si>
    <t>Využití vol. času dětí a mládeže</t>
  </si>
  <si>
    <t>Elektřina</t>
  </si>
  <si>
    <t>Opravy a udržování</t>
  </si>
  <si>
    <t>Nákup ostatních služeb</t>
  </si>
  <si>
    <t>3631 </t>
  </si>
  <si>
    <t>Zhotovení územního plánu</t>
  </si>
  <si>
    <t>Mikroregion Blaník</t>
  </si>
  <si>
    <t>Kom. služby a úz. rozvoj j.n.</t>
  </si>
  <si>
    <t>Ekoso odpady, svoz odpadů TS</t>
  </si>
  <si>
    <t>  3722</t>
  </si>
  <si>
    <t>Komun. odpady</t>
  </si>
  <si>
    <t>Poplatek za vyčerpanou vodu</t>
  </si>
  <si>
    <t>Ost. ochr. půdy a spod. vody</t>
  </si>
  <si>
    <t>Nákup služeb</t>
  </si>
  <si>
    <t>Péče o vzhled obcí a veř. zeleň</t>
  </si>
  <si>
    <t>Nákup materiálu</t>
  </si>
  <si>
    <t>Rezerva na krizové opatření</t>
  </si>
  <si>
    <t>Nákup ostaních služeb</t>
  </si>
  <si>
    <t>Hasiči příspěvek</t>
  </si>
  <si>
    <t>PO – dobrovolná část</t>
  </si>
  <si>
    <t>Mzdy zastupitelstvo</t>
  </si>
  <si>
    <t>Pov. pojistné na veř. zdrav. poj.</t>
  </si>
  <si>
    <t>Zastupitelstva obcí</t>
  </si>
  <si>
    <t>Ostatní osobní výdaje</t>
  </si>
  <si>
    <t>pohoštění</t>
  </si>
  <si>
    <t xml:space="preserve">Mzdy </t>
  </si>
  <si>
    <t>Povinné pojistné na sociální poj.</t>
  </si>
  <si>
    <t>Povinné pojistné na zdravotní poj.</t>
  </si>
  <si>
    <t xml:space="preserve">Povinné pojistné zaměstnavatele </t>
  </si>
  <si>
    <t>DHDM</t>
  </si>
  <si>
    <t>Pohonné hmoty a maziva</t>
  </si>
  <si>
    <t>Služby pošt</t>
  </si>
  <si>
    <t>Telefon</t>
  </si>
  <si>
    <t>Pohoštění</t>
  </si>
  <si>
    <t>Dary obyvatelstvu</t>
  </si>
  <si>
    <t xml:space="preserve">  6171</t>
  </si>
  <si>
    <t>Bankovní poplatky</t>
  </si>
  <si>
    <t>Pojistné</t>
  </si>
  <si>
    <t>Platby daní a poplatků</t>
  </si>
  <si>
    <t>Zálohy na ČOV</t>
  </si>
  <si>
    <t>Budovy a stavby</t>
  </si>
  <si>
    <t>Stroje a zařízení</t>
  </si>
  <si>
    <t>k  30.09.2022</t>
  </si>
  <si>
    <t>Daň z příjmů fyz. osob ze sam. výd.činn.</t>
  </si>
  <si>
    <t>Daň z příjmů fyz. osob ze závislé činn.</t>
  </si>
  <si>
    <t>Příjmy</t>
  </si>
  <si>
    <t>Plnění rozpočtu</t>
  </si>
  <si>
    <t>Výdaje celkem</t>
  </si>
  <si>
    <t>Revitalizace veřejného prostranství</t>
  </si>
  <si>
    <r>
      <t>Na úřední desce</t>
    </r>
    <r>
      <rPr>
        <sz val="11"/>
        <color theme="1"/>
        <rFont val="Calibri"/>
        <family val="2"/>
        <charset val="238"/>
        <scheme val="minor"/>
      </rPr>
      <t xml:space="preserve">   </t>
    </r>
  </si>
  <si>
    <t xml:space="preserve">Na elektronické úřední desce </t>
  </si>
  <si>
    <t xml:space="preserve">                      Vyvěšeno dne                    .2021</t>
  </si>
  <si>
    <t xml:space="preserve">            </t>
  </si>
  <si>
    <r>
      <t xml:space="preserve">                      Sejmuto   dne:                    .2021           </t>
    </r>
    <r>
      <rPr>
        <b/>
        <sz val="11"/>
        <color theme="1"/>
        <rFont val="Calibri"/>
        <family val="2"/>
        <charset val="238"/>
        <scheme val="minor"/>
      </rPr>
      <t/>
    </r>
  </si>
  <si>
    <t>Činnost místní správa</t>
  </si>
  <si>
    <r>
      <t xml:space="preserve">Vyvěšeno dne:                        28.12.2022           </t>
    </r>
    <r>
      <rPr>
        <b/>
        <sz val="11"/>
        <color theme="1"/>
        <rFont val="Calibri"/>
        <family val="2"/>
        <charset val="238"/>
        <scheme val="minor"/>
      </rPr>
      <t/>
    </r>
  </si>
  <si>
    <t>Schváleno na zasedání OZ dne:                                27.12.2022</t>
  </si>
  <si>
    <t>Rozpočet</t>
  </si>
  <si>
    <t>Obec Miřetice - Rozpočet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</si>
</sst>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7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b/>
      <sz val="2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/>
    <xf numFmtId="3" fontId="3" fillId="0" borderId="1" xfId="0" applyNumberFormat="1" applyFont="1" applyBorder="1"/>
    <xf numFmtId="3" fontId="7" fillId="0" borderId="1" xfId="0" applyNumberFormat="1" applyFont="1" applyBorder="1"/>
    <xf numFmtId="0" fontId="0" fillId="0" borderId="1" xfId="0" applyBorder="1"/>
    <xf numFmtId="3" fontId="7" fillId="0" borderId="0" xfId="0" applyNumberFormat="1" applyFont="1"/>
    <xf numFmtId="0" fontId="1" fillId="0" borderId="1" xfId="0" applyFont="1" applyBorder="1"/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14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9" fillId="0" borderId="3" xfId="0" applyNumberFormat="1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3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15"/>
    </xf>
    <xf numFmtId="0" fontId="10" fillId="0" borderId="0" xfId="0" applyFont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5"/>
  <sheetViews>
    <sheetView tabSelected="1" topLeftCell="A72" workbookViewId="0">
      <selection activeCell="C82" sqref="C82"/>
    </sheetView>
  </sheetViews>
  <sheetFormatPr defaultRowHeight="15" x14ac:dyDescent="0.25"/>
  <cols>
    <col min="1" max="2" width="7.85546875" customWidth="1"/>
    <col min="3" max="3" width="34.140625" customWidth="1"/>
    <col min="4" max="5" width="21" hidden="1" customWidth="1"/>
    <col min="6" max="8" width="12.28515625" customWidth="1"/>
    <col min="9" max="9" width="14.140625" hidden="1" customWidth="1"/>
    <col min="10" max="10" width="11.85546875" bestFit="1" customWidth="1"/>
  </cols>
  <sheetData>
    <row r="1" spans="1:9" ht="41.25" customHeight="1" x14ac:dyDescent="0.25">
      <c r="A1" s="56" t="s">
        <v>38</v>
      </c>
      <c r="B1" s="56" t="s">
        <v>39</v>
      </c>
      <c r="C1" s="57" t="s">
        <v>40</v>
      </c>
      <c r="D1" s="56" t="s">
        <v>41</v>
      </c>
      <c r="E1" s="3" t="s">
        <v>42</v>
      </c>
      <c r="F1" s="53" t="s">
        <v>122</v>
      </c>
      <c r="G1" s="55" t="s">
        <v>111</v>
      </c>
      <c r="H1" s="53" t="s">
        <v>122</v>
      </c>
      <c r="I1" s="41"/>
    </row>
    <row r="2" spans="1:9" ht="28.5" customHeight="1" x14ac:dyDescent="0.25">
      <c r="A2" s="56"/>
      <c r="B2" s="56"/>
      <c r="C2" s="58"/>
      <c r="D2" s="56"/>
      <c r="E2" s="4" t="s">
        <v>43</v>
      </c>
      <c r="F2" s="54">
        <v>2022</v>
      </c>
      <c r="G2" s="52" t="s">
        <v>107</v>
      </c>
      <c r="H2" s="54">
        <v>2023</v>
      </c>
      <c r="I2" s="42"/>
    </row>
    <row r="3" spans="1:9" ht="15.75" customHeight="1" x14ac:dyDescent="0.25">
      <c r="A3" s="4">
        <v>1031</v>
      </c>
      <c r="B3" s="15">
        <v>5169</v>
      </c>
      <c r="C3" s="24" t="s">
        <v>44</v>
      </c>
      <c r="D3" s="25">
        <v>20000</v>
      </c>
      <c r="E3" s="25">
        <v>0</v>
      </c>
      <c r="F3" s="25">
        <v>20000</v>
      </c>
      <c r="G3" s="25">
        <v>0</v>
      </c>
      <c r="H3" s="26">
        <v>20000</v>
      </c>
      <c r="I3" s="21"/>
    </row>
    <row r="4" spans="1:9" ht="15.75" customHeight="1" x14ac:dyDescent="0.25">
      <c r="A4" s="3">
        <v>1031</v>
      </c>
      <c r="B4" s="27"/>
      <c r="C4" s="28" t="s">
        <v>45</v>
      </c>
      <c r="D4" s="29">
        <f>SUM(D3)</f>
        <v>20000</v>
      </c>
      <c r="E4" s="29">
        <f>SUM(E3)</f>
        <v>0</v>
      </c>
      <c r="F4" s="29">
        <f>SUM(F3)</f>
        <v>20000</v>
      </c>
      <c r="G4" s="29">
        <f>SUM(G3)</f>
        <v>0</v>
      </c>
      <c r="H4" s="29">
        <f>SUM(H3)</f>
        <v>20000</v>
      </c>
      <c r="I4" s="21"/>
    </row>
    <row r="5" spans="1:9" x14ac:dyDescent="0.25">
      <c r="A5" s="9">
        <v>2212</v>
      </c>
      <c r="B5" s="15">
        <v>5171</v>
      </c>
      <c r="C5" s="24" t="s">
        <v>46</v>
      </c>
      <c r="D5" s="25">
        <v>300000</v>
      </c>
      <c r="E5" s="25">
        <v>0</v>
      </c>
      <c r="F5" s="25">
        <v>300000</v>
      </c>
      <c r="G5" s="25">
        <v>0</v>
      </c>
      <c r="H5" s="26">
        <v>300000</v>
      </c>
      <c r="I5" s="21"/>
    </row>
    <row r="6" spans="1:9" ht="15.75" customHeight="1" x14ac:dyDescent="0.25">
      <c r="A6" s="9">
        <v>2212</v>
      </c>
      <c r="B6" s="15"/>
      <c r="C6" s="24" t="s">
        <v>47</v>
      </c>
      <c r="D6" s="29">
        <f>SUM(D5)</f>
        <v>300000</v>
      </c>
      <c r="E6" s="29">
        <f>SUM(E5)</f>
        <v>0</v>
      </c>
      <c r="F6" s="29">
        <f>SUM(F5)</f>
        <v>300000</v>
      </c>
      <c r="G6" s="29">
        <f>SUM(G5)</f>
        <v>0</v>
      </c>
      <c r="H6" s="29">
        <f>SUM(H5)</f>
        <v>300000</v>
      </c>
      <c r="I6" s="21"/>
    </row>
    <row r="7" spans="1:9" ht="15.75" customHeight="1" x14ac:dyDescent="0.25">
      <c r="A7" s="10">
        <v>2292</v>
      </c>
      <c r="B7" s="27">
        <v>5329</v>
      </c>
      <c r="C7" s="28" t="s">
        <v>48</v>
      </c>
      <c r="D7" s="29">
        <v>42000</v>
      </c>
      <c r="E7" s="29">
        <v>47040</v>
      </c>
      <c r="F7" s="29">
        <v>42000</v>
      </c>
      <c r="G7" s="29">
        <v>47040</v>
      </c>
      <c r="H7" s="29">
        <v>55000</v>
      </c>
      <c r="I7" s="21"/>
    </row>
    <row r="8" spans="1:9" ht="15.75" customHeight="1" x14ac:dyDescent="0.25">
      <c r="A8" s="9">
        <v>2310</v>
      </c>
      <c r="B8" s="15">
        <v>5021</v>
      </c>
      <c r="C8" s="24" t="s">
        <v>49</v>
      </c>
      <c r="D8" s="25">
        <v>12000</v>
      </c>
      <c r="E8" s="25">
        <v>10000</v>
      </c>
      <c r="F8" s="25">
        <v>12000</v>
      </c>
      <c r="G8" s="25">
        <v>9000</v>
      </c>
      <c r="H8" s="25">
        <v>12000</v>
      </c>
      <c r="I8" s="21"/>
    </row>
    <row r="9" spans="1:9" ht="15.75" customHeight="1" x14ac:dyDescent="0.25">
      <c r="A9" s="9">
        <v>2310</v>
      </c>
      <c r="B9" s="15">
        <v>5139</v>
      </c>
      <c r="C9" s="24" t="s">
        <v>50</v>
      </c>
      <c r="D9" s="25">
        <v>30000</v>
      </c>
      <c r="E9" s="25">
        <v>20436</v>
      </c>
      <c r="F9" s="25">
        <v>30000</v>
      </c>
      <c r="G9" s="25">
        <v>1320</v>
      </c>
      <c r="H9" s="25">
        <v>30000</v>
      </c>
      <c r="I9" s="21"/>
    </row>
    <row r="10" spans="1:9" ht="15.75" customHeight="1" x14ac:dyDescent="0.25">
      <c r="A10" s="9">
        <v>2310</v>
      </c>
      <c r="B10" s="15">
        <v>5154</v>
      </c>
      <c r="C10" s="24" t="s">
        <v>51</v>
      </c>
      <c r="D10" s="25">
        <v>35000</v>
      </c>
      <c r="E10" s="25">
        <v>53671</v>
      </c>
      <c r="F10" s="25">
        <v>60000</v>
      </c>
      <c r="G10" s="25">
        <v>117517</v>
      </c>
      <c r="H10" s="25">
        <v>140000</v>
      </c>
      <c r="I10" s="21"/>
    </row>
    <row r="11" spans="1:9" ht="15.75" customHeight="1" x14ac:dyDescent="0.25">
      <c r="A11" s="9">
        <v>2310</v>
      </c>
      <c r="B11" s="15">
        <v>5164</v>
      </c>
      <c r="C11" s="24" t="s">
        <v>52</v>
      </c>
      <c r="D11" s="25">
        <v>1000</v>
      </c>
      <c r="E11" s="25">
        <v>1000</v>
      </c>
      <c r="F11" s="25">
        <v>1000</v>
      </c>
      <c r="G11" s="25">
        <v>1000</v>
      </c>
      <c r="H11" s="25">
        <v>1000</v>
      </c>
      <c r="I11" s="21"/>
    </row>
    <row r="12" spans="1:9" ht="15.75" customHeight="1" x14ac:dyDescent="0.25">
      <c r="A12" s="9" t="s">
        <v>53</v>
      </c>
      <c r="B12" s="15">
        <v>5169</v>
      </c>
      <c r="C12" s="24" t="s">
        <v>54</v>
      </c>
      <c r="D12" s="25">
        <v>59000</v>
      </c>
      <c r="E12" s="25">
        <v>25405.279999999999</v>
      </c>
      <c r="F12" s="25">
        <v>59000</v>
      </c>
      <c r="G12" s="25">
        <v>52190</v>
      </c>
      <c r="H12" s="25">
        <v>66000</v>
      </c>
      <c r="I12" s="21"/>
    </row>
    <row r="13" spans="1:9" ht="15.75" customHeight="1" x14ac:dyDescent="0.25">
      <c r="A13" s="9">
        <v>2310</v>
      </c>
      <c r="B13" s="15">
        <v>6121</v>
      </c>
      <c r="C13" s="24" t="s">
        <v>55</v>
      </c>
      <c r="D13" s="25">
        <v>0</v>
      </c>
      <c r="E13" s="25">
        <v>532771.17000000004</v>
      </c>
      <c r="F13" s="25">
        <v>0</v>
      </c>
      <c r="G13" s="25">
        <v>181027</v>
      </c>
      <c r="H13" s="25">
        <v>200000</v>
      </c>
      <c r="I13" s="21"/>
    </row>
    <row r="14" spans="1:9" ht="15.75" customHeight="1" x14ac:dyDescent="0.25">
      <c r="A14" s="10">
        <v>2310</v>
      </c>
      <c r="B14" s="27"/>
      <c r="C14" s="28" t="s">
        <v>56</v>
      </c>
      <c r="D14" s="29">
        <f>SUM(D8:D13)</f>
        <v>137000</v>
      </c>
      <c r="E14" s="29">
        <f>SUM(E8:E13)</f>
        <v>643283.45000000007</v>
      </c>
      <c r="F14" s="29">
        <f>SUM(F8:F13)</f>
        <v>162000</v>
      </c>
      <c r="G14" s="29">
        <f>SUM(G8:G13)</f>
        <v>362054</v>
      </c>
      <c r="H14" s="29">
        <f>SUM(H8:H13)</f>
        <v>449000</v>
      </c>
      <c r="I14" s="21"/>
    </row>
    <row r="15" spans="1:9" s="2" customFormat="1" ht="15.75" customHeight="1" x14ac:dyDescent="0.25">
      <c r="A15" s="10">
        <v>2321</v>
      </c>
      <c r="B15" s="27">
        <v>6121</v>
      </c>
      <c r="C15" s="28" t="s">
        <v>57</v>
      </c>
      <c r="D15" s="29">
        <v>400000</v>
      </c>
      <c r="E15" s="29">
        <v>0</v>
      </c>
      <c r="F15" s="29">
        <v>400000</v>
      </c>
      <c r="G15" s="30">
        <v>0</v>
      </c>
      <c r="H15" s="29">
        <v>400000</v>
      </c>
      <c r="I15" s="23"/>
    </row>
    <row r="16" spans="1:9" ht="15.75" customHeight="1" x14ac:dyDescent="0.25">
      <c r="A16" s="9">
        <v>3314</v>
      </c>
      <c r="B16" s="15">
        <v>5139</v>
      </c>
      <c r="C16" s="24" t="s">
        <v>58</v>
      </c>
      <c r="D16" s="25">
        <v>3000</v>
      </c>
      <c r="E16" s="25">
        <v>240</v>
      </c>
      <c r="F16" s="25">
        <v>3000</v>
      </c>
      <c r="G16" s="31">
        <v>240</v>
      </c>
      <c r="H16" s="25">
        <v>3000</v>
      </c>
      <c r="I16" s="21"/>
    </row>
    <row r="17" spans="1:9" ht="15.75" customHeight="1" x14ac:dyDescent="0.25">
      <c r="A17" s="10">
        <v>3314</v>
      </c>
      <c r="B17" s="27"/>
      <c r="C17" s="28" t="s">
        <v>59</v>
      </c>
      <c r="D17" s="29">
        <f>SUM(D16)</f>
        <v>3000</v>
      </c>
      <c r="E17" s="29">
        <f>SUM(E16)</f>
        <v>240</v>
      </c>
      <c r="F17" s="29">
        <f>SUM(F16)</f>
        <v>3000</v>
      </c>
      <c r="G17" s="30">
        <f>SUM(G16)</f>
        <v>240</v>
      </c>
      <c r="H17" s="29">
        <f>SUM(H16)</f>
        <v>3000</v>
      </c>
      <c r="I17" s="21"/>
    </row>
    <row r="18" spans="1:9" ht="15.75" customHeight="1" x14ac:dyDescent="0.25">
      <c r="A18" s="9">
        <v>3326</v>
      </c>
      <c r="B18" s="15">
        <v>5171</v>
      </c>
      <c r="C18" s="24" t="s">
        <v>60</v>
      </c>
      <c r="D18" s="25">
        <v>0</v>
      </c>
      <c r="E18" s="25">
        <v>0</v>
      </c>
      <c r="F18" s="25">
        <v>300000</v>
      </c>
      <c r="G18" s="31">
        <v>258344</v>
      </c>
      <c r="H18" s="32">
        <v>0</v>
      </c>
      <c r="I18" s="21"/>
    </row>
    <row r="19" spans="1:9" ht="15.75" customHeight="1" x14ac:dyDescent="0.25">
      <c r="A19" s="10">
        <v>3326</v>
      </c>
      <c r="B19" s="27"/>
      <c r="C19" s="28" t="s">
        <v>60</v>
      </c>
      <c r="D19" s="29">
        <f>SUM(D18)</f>
        <v>0</v>
      </c>
      <c r="E19" s="29">
        <f>SUM(E18)</f>
        <v>0</v>
      </c>
      <c r="F19" s="29">
        <f>SUM(F18)</f>
        <v>300000</v>
      </c>
      <c r="G19" s="30">
        <f>SUM(G18)</f>
        <v>258344</v>
      </c>
      <c r="H19" s="29">
        <f>SUM(H18)</f>
        <v>0</v>
      </c>
      <c r="I19" s="21"/>
    </row>
    <row r="20" spans="1:9" ht="15.75" customHeight="1" x14ac:dyDescent="0.25">
      <c r="A20" s="9">
        <v>3412</v>
      </c>
      <c r="B20" s="15">
        <v>5171</v>
      </c>
      <c r="C20" s="24" t="s">
        <v>61</v>
      </c>
      <c r="D20" s="25">
        <v>100000</v>
      </c>
      <c r="E20" s="25">
        <v>113037</v>
      </c>
      <c r="F20" s="25">
        <v>700000</v>
      </c>
      <c r="G20" s="31">
        <v>0</v>
      </c>
      <c r="H20" s="25">
        <v>500000</v>
      </c>
      <c r="I20" s="21"/>
    </row>
    <row r="21" spans="1:9" ht="15.75" customHeight="1" x14ac:dyDescent="0.25">
      <c r="A21" s="13">
        <v>3412</v>
      </c>
      <c r="B21" s="33"/>
      <c r="C21" s="34" t="s">
        <v>62</v>
      </c>
      <c r="D21" s="29">
        <f>SUM(D20)</f>
        <v>100000</v>
      </c>
      <c r="E21" s="29">
        <f>SUM(E20)</f>
        <v>113037</v>
      </c>
      <c r="F21" s="29">
        <f>SUM(F20)</f>
        <v>700000</v>
      </c>
      <c r="G21" s="30">
        <f>SUM(G20)</f>
        <v>0</v>
      </c>
      <c r="H21" s="29">
        <f>SUM(H20)</f>
        <v>500000</v>
      </c>
      <c r="I21" s="21"/>
    </row>
    <row r="22" spans="1:9" ht="15.75" customHeight="1" x14ac:dyDescent="0.25">
      <c r="A22" s="9">
        <v>3419</v>
      </c>
      <c r="B22" s="15">
        <v>5222</v>
      </c>
      <c r="C22" s="24" t="s">
        <v>63</v>
      </c>
      <c r="D22" s="25">
        <v>20000</v>
      </c>
      <c r="E22" s="25">
        <v>21000</v>
      </c>
      <c r="F22" s="25">
        <v>40000</v>
      </c>
      <c r="G22" s="31">
        <v>56000</v>
      </c>
      <c r="H22" s="25">
        <v>60000</v>
      </c>
      <c r="I22" s="21"/>
    </row>
    <row r="23" spans="1:9" ht="15.75" customHeight="1" x14ac:dyDescent="0.25">
      <c r="A23" s="10">
        <v>3419</v>
      </c>
      <c r="B23" s="27"/>
      <c r="C23" s="28" t="s">
        <v>64</v>
      </c>
      <c r="D23" s="29">
        <f>SUM(D22)</f>
        <v>20000</v>
      </c>
      <c r="E23" s="29">
        <f>SUM(E22)</f>
        <v>21000</v>
      </c>
      <c r="F23" s="29">
        <f>SUM(F22)</f>
        <v>40000</v>
      </c>
      <c r="G23" s="30">
        <f>SUM(G22)</f>
        <v>56000</v>
      </c>
      <c r="H23" s="29">
        <f>SUM(H22)</f>
        <v>60000</v>
      </c>
      <c r="I23" s="21"/>
    </row>
    <row r="24" spans="1:9" ht="15.75" customHeight="1" x14ac:dyDescent="0.25">
      <c r="A24" s="9">
        <v>3421</v>
      </c>
      <c r="B24" s="15">
        <v>5222</v>
      </c>
      <c r="C24" s="24" t="s">
        <v>63</v>
      </c>
      <c r="D24" s="25">
        <v>10000</v>
      </c>
      <c r="E24" s="25">
        <v>10000</v>
      </c>
      <c r="F24" s="25">
        <v>10000</v>
      </c>
      <c r="G24" s="31">
        <v>5000</v>
      </c>
      <c r="H24" s="25">
        <v>10000</v>
      </c>
      <c r="I24" s="21"/>
    </row>
    <row r="25" spans="1:9" ht="15.75" customHeight="1" x14ac:dyDescent="0.25">
      <c r="A25" s="10">
        <v>3421</v>
      </c>
      <c r="B25" s="27"/>
      <c r="C25" s="28" t="s">
        <v>65</v>
      </c>
      <c r="D25" s="29">
        <f>SUM(D24)</f>
        <v>10000</v>
      </c>
      <c r="E25" s="29">
        <f>SUM(E24)</f>
        <v>10000</v>
      </c>
      <c r="F25" s="29">
        <f>SUM(F24)</f>
        <v>10000</v>
      </c>
      <c r="G25" s="30">
        <f>SUM(G24)</f>
        <v>5000</v>
      </c>
      <c r="H25" s="29">
        <f>SUM(H24)</f>
        <v>10000</v>
      </c>
      <c r="I25" s="21"/>
    </row>
    <row r="26" spans="1:9" ht="15.75" customHeight="1" x14ac:dyDescent="0.25">
      <c r="A26" s="9">
        <v>3631</v>
      </c>
      <c r="B26" s="15">
        <v>5154</v>
      </c>
      <c r="C26" s="24" t="s">
        <v>66</v>
      </c>
      <c r="D26" s="25">
        <v>100000</v>
      </c>
      <c r="E26" s="25">
        <v>62970</v>
      </c>
      <c r="F26" s="25">
        <v>150000</v>
      </c>
      <c r="G26" s="31">
        <v>279135</v>
      </c>
      <c r="H26" s="25">
        <v>200000</v>
      </c>
      <c r="I26" s="21"/>
    </row>
    <row r="27" spans="1:9" ht="15.75" customHeight="1" x14ac:dyDescent="0.25">
      <c r="A27" s="9">
        <v>3631</v>
      </c>
      <c r="B27" s="15">
        <v>5171</v>
      </c>
      <c r="C27" s="24" t="s">
        <v>67</v>
      </c>
      <c r="D27" s="25">
        <v>5000</v>
      </c>
      <c r="E27" s="25">
        <v>0</v>
      </c>
      <c r="F27" s="25">
        <v>15000</v>
      </c>
      <c r="G27" s="35"/>
      <c r="H27" s="25">
        <v>15000</v>
      </c>
      <c r="I27" s="21"/>
    </row>
    <row r="28" spans="1:9" ht="15.75" customHeight="1" x14ac:dyDescent="0.25">
      <c r="A28" s="9">
        <v>3631</v>
      </c>
      <c r="B28" s="15">
        <v>5169</v>
      </c>
      <c r="C28" s="24" t="s">
        <v>68</v>
      </c>
      <c r="D28" s="25"/>
      <c r="E28" s="25">
        <v>1656</v>
      </c>
      <c r="F28" s="25"/>
      <c r="G28" s="35">
        <v>6630</v>
      </c>
      <c r="H28" s="25">
        <v>30000</v>
      </c>
      <c r="I28" s="21"/>
    </row>
    <row r="29" spans="1:9" ht="15.75" customHeight="1" x14ac:dyDescent="0.25">
      <c r="A29" s="10" t="s">
        <v>69</v>
      </c>
      <c r="B29" s="27"/>
      <c r="C29" s="28" t="s">
        <v>22</v>
      </c>
      <c r="D29" s="29">
        <f>SUM(D26:D28)</f>
        <v>105000</v>
      </c>
      <c r="E29" s="29">
        <f>SUM(E26:E28)</f>
        <v>64626</v>
      </c>
      <c r="F29" s="29">
        <f>SUM(F26:F28)</f>
        <v>165000</v>
      </c>
      <c r="G29" s="30">
        <f>SUM(G26:G28)</f>
        <v>285765</v>
      </c>
      <c r="H29" s="29">
        <f>SUM(H26:H28)</f>
        <v>245000</v>
      </c>
      <c r="I29" s="21"/>
    </row>
    <row r="30" spans="1:9" ht="15.75" customHeight="1" x14ac:dyDescent="0.25">
      <c r="A30" s="10">
        <v>3635</v>
      </c>
      <c r="B30" s="27">
        <v>6119</v>
      </c>
      <c r="C30" s="28" t="s">
        <v>70</v>
      </c>
      <c r="D30" s="29">
        <v>40000</v>
      </c>
      <c r="E30" s="29">
        <v>24200</v>
      </c>
      <c r="F30" s="29">
        <v>40000</v>
      </c>
      <c r="G30" s="30">
        <v>24200</v>
      </c>
      <c r="H30" s="29">
        <v>40000</v>
      </c>
      <c r="I30" s="21"/>
    </row>
    <row r="31" spans="1:9" ht="15.75" customHeight="1" x14ac:dyDescent="0.25">
      <c r="A31" s="14">
        <v>3639</v>
      </c>
      <c r="B31" s="36">
        <v>5169</v>
      </c>
      <c r="C31" s="37" t="s">
        <v>68</v>
      </c>
      <c r="D31" s="38">
        <v>20000</v>
      </c>
      <c r="E31" s="38">
        <v>100</v>
      </c>
      <c r="F31" s="38">
        <v>20000</v>
      </c>
      <c r="G31" s="39">
        <v>0</v>
      </c>
      <c r="H31" s="38">
        <v>20000</v>
      </c>
      <c r="I31" s="21"/>
    </row>
    <row r="32" spans="1:9" ht="15.75" customHeight="1" x14ac:dyDescent="0.25">
      <c r="A32" s="9">
        <v>3639</v>
      </c>
      <c r="B32" s="15">
        <v>5171</v>
      </c>
      <c r="C32" s="24" t="s">
        <v>113</v>
      </c>
      <c r="D32" s="25">
        <v>15000</v>
      </c>
      <c r="E32" s="25">
        <v>526240.41</v>
      </c>
      <c r="F32" s="25"/>
      <c r="G32" s="31">
        <v>0</v>
      </c>
      <c r="H32" s="25">
        <v>400000</v>
      </c>
      <c r="I32" s="21"/>
    </row>
    <row r="33" spans="1:9" ht="15.75" customHeight="1" x14ac:dyDescent="0.25">
      <c r="A33" s="9">
        <v>3639</v>
      </c>
      <c r="B33" s="15">
        <v>5329</v>
      </c>
      <c r="C33" s="24" t="s">
        <v>71</v>
      </c>
      <c r="D33" s="25">
        <v>40000</v>
      </c>
      <c r="E33" s="25">
        <v>79340.52</v>
      </c>
      <c r="F33" s="25">
        <v>40000</v>
      </c>
      <c r="G33" s="31">
        <v>46376</v>
      </c>
      <c r="H33" s="25">
        <v>50000</v>
      </c>
      <c r="I33" s="21"/>
    </row>
    <row r="34" spans="1:9" ht="15.75" customHeight="1" x14ac:dyDescent="0.25">
      <c r="A34" s="10">
        <v>3639</v>
      </c>
      <c r="B34" s="27"/>
      <c r="C34" s="28" t="s">
        <v>72</v>
      </c>
      <c r="D34" s="29">
        <f>SUM(D31:D33)</f>
        <v>75000</v>
      </c>
      <c r="E34" s="29">
        <f>SUM(E31:E33)</f>
        <v>605680.93000000005</v>
      </c>
      <c r="F34" s="29">
        <f>SUM(F31:F33)</f>
        <v>60000</v>
      </c>
      <c r="G34" s="30">
        <f>SUM(G31:G33)</f>
        <v>46376</v>
      </c>
      <c r="H34" s="29">
        <f>SUM(H31:H33)</f>
        <v>470000</v>
      </c>
      <c r="I34" s="21"/>
    </row>
    <row r="35" spans="1:9" ht="15.75" customHeight="1" x14ac:dyDescent="0.25">
      <c r="A35" s="9">
        <v>3722</v>
      </c>
      <c r="B35" s="15">
        <v>5169</v>
      </c>
      <c r="C35" s="24" t="s">
        <v>73</v>
      </c>
      <c r="D35" s="25">
        <v>65000</v>
      </c>
      <c r="E35" s="25">
        <v>52534.97</v>
      </c>
      <c r="F35" s="25">
        <v>145000</v>
      </c>
      <c r="G35" s="31">
        <v>81594</v>
      </c>
      <c r="H35" s="25">
        <v>145000</v>
      </c>
      <c r="I35" s="21"/>
    </row>
    <row r="36" spans="1:9" ht="15.75" customHeight="1" x14ac:dyDescent="0.25">
      <c r="A36" s="11" t="s">
        <v>74</v>
      </c>
      <c r="B36" s="28"/>
      <c r="C36" s="28" t="s">
        <v>75</v>
      </c>
      <c r="D36" s="29">
        <f>D35</f>
        <v>65000</v>
      </c>
      <c r="E36" s="29">
        <f>E35</f>
        <v>52534.97</v>
      </c>
      <c r="F36" s="29">
        <f>F35</f>
        <v>145000</v>
      </c>
      <c r="G36" s="30">
        <f>G35</f>
        <v>81594</v>
      </c>
      <c r="H36" s="29">
        <f>H35</f>
        <v>145000</v>
      </c>
      <c r="I36" s="21"/>
    </row>
    <row r="37" spans="1:9" ht="15.75" customHeight="1" x14ac:dyDescent="0.25">
      <c r="A37" s="9">
        <v>3739</v>
      </c>
      <c r="B37" s="15">
        <v>5365</v>
      </c>
      <c r="C37" s="24" t="s">
        <v>76</v>
      </c>
      <c r="D37" s="25">
        <v>27000</v>
      </c>
      <c r="E37" s="25">
        <v>28472</v>
      </c>
      <c r="F37" s="25">
        <v>30000</v>
      </c>
      <c r="G37" s="31">
        <v>0</v>
      </c>
      <c r="H37" s="25">
        <v>30000</v>
      </c>
      <c r="I37" s="21"/>
    </row>
    <row r="38" spans="1:9" ht="15.75" customHeight="1" x14ac:dyDescent="0.25">
      <c r="A38" s="10">
        <v>3739</v>
      </c>
      <c r="B38" s="27"/>
      <c r="C38" s="28" t="s">
        <v>77</v>
      </c>
      <c r="D38" s="29">
        <f>D37</f>
        <v>27000</v>
      </c>
      <c r="E38" s="29">
        <f>E37</f>
        <v>28472</v>
      </c>
      <c r="F38" s="29">
        <f>F37</f>
        <v>30000</v>
      </c>
      <c r="G38" s="30">
        <f>G37</f>
        <v>0</v>
      </c>
      <c r="H38" s="29">
        <f>H37</f>
        <v>30000</v>
      </c>
      <c r="I38" s="21"/>
    </row>
    <row r="39" spans="1:9" ht="15.75" customHeight="1" x14ac:dyDescent="0.25">
      <c r="A39" s="9">
        <v>3745</v>
      </c>
      <c r="B39" s="15">
        <v>5169</v>
      </c>
      <c r="C39" s="24" t="s">
        <v>78</v>
      </c>
      <c r="D39" s="25">
        <v>15000</v>
      </c>
      <c r="E39" s="25">
        <v>0</v>
      </c>
      <c r="F39" s="25">
        <v>15000</v>
      </c>
      <c r="G39" s="35"/>
      <c r="H39" s="25">
        <v>15000</v>
      </c>
      <c r="I39" s="21"/>
    </row>
    <row r="40" spans="1:9" ht="15.75" customHeight="1" x14ac:dyDescent="0.25">
      <c r="A40" s="10">
        <v>3745</v>
      </c>
      <c r="B40" s="27"/>
      <c r="C40" s="28" t="s">
        <v>79</v>
      </c>
      <c r="D40" s="29">
        <f>D39</f>
        <v>15000</v>
      </c>
      <c r="E40" s="29">
        <f>E39</f>
        <v>0</v>
      </c>
      <c r="F40" s="29">
        <f>F39</f>
        <v>15000</v>
      </c>
      <c r="G40" s="35"/>
      <c r="H40" s="29">
        <f>H39</f>
        <v>15000</v>
      </c>
      <c r="I40" s="21"/>
    </row>
    <row r="41" spans="1:9" ht="15.75" customHeight="1" x14ac:dyDescent="0.25">
      <c r="A41" s="9">
        <v>5213</v>
      </c>
      <c r="B41" s="15">
        <v>5139</v>
      </c>
      <c r="C41" s="24" t="s">
        <v>80</v>
      </c>
      <c r="D41" s="29">
        <v>0</v>
      </c>
      <c r="E41" s="29">
        <v>0</v>
      </c>
      <c r="F41" s="29">
        <v>0</v>
      </c>
      <c r="G41" s="35"/>
      <c r="H41" s="29">
        <v>0</v>
      </c>
      <c r="I41" s="21"/>
    </row>
    <row r="42" spans="1:9" ht="15.75" customHeight="1" x14ac:dyDescent="0.25">
      <c r="A42" s="10">
        <v>5213</v>
      </c>
      <c r="B42" s="27">
        <v>5903</v>
      </c>
      <c r="C42" s="28" t="s">
        <v>81</v>
      </c>
      <c r="D42" s="29">
        <v>5000</v>
      </c>
      <c r="E42" s="29">
        <v>0</v>
      </c>
      <c r="F42" s="29">
        <v>5000</v>
      </c>
      <c r="G42" s="35"/>
      <c r="H42" s="29">
        <v>5000</v>
      </c>
      <c r="I42" s="21"/>
    </row>
    <row r="43" spans="1:9" ht="15.75" customHeight="1" x14ac:dyDescent="0.25">
      <c r="A43" s="9">
        <v>5512</v>
      </c>
      <c r="B43" s="15">
        <v>5137</v>
      </c>
      <c r="C43" s="24" t="s">
        <v>94</v>
      </c>
      <c r="D43" s="25">
        <v>0</v>
      </c>
      <c r="E43" s="25"/>
      <c r="F43" s="25"/>
      <c r="G43" s="35">
        <v>266250</v>
      </c>
      <c r="H43" s="32"/>
      <c r="I43" s="21"/>
    </row>
    <row r="44" spans="1:9" ht="15.75" customHeight="1" x14ac:dyDescent="0.25">
      <c r="A44" s="9">
        <v>5512</v>
      </c>
      <c r="B44" s="15">
        <v>5169</v>
      </c>
      <c r="C44" s="24" t="s">
        <v>82</v>
      </c>
      <c r="D44" s="25">
        <v>0</v>
      </c>
      <c r="E44" s="25">
        <v>36300</v>
      </c>
      <c r="F44" s="29"/>
      <c r="G44" s="35"/>
      <c r="H44" s="29"/>
      <c r="I44" s="21"/>
    </row>
    <row r="45" spans="1:9" ht="15.75" customHeight="1" x14ac:dyDescent="0.25">
      <c r="A45" s="9">
        <v>5512</v>
      </c>
      <c r="B45" s="15">
        <v>5171</v>
      </c>
      <c r="C45" s="24" t="s">
        <v>67</v>
      </c>
      <c r="D45" s="25">
        <v>10000</v>
      </c>
      <c r="E45" s="25">
        <v>5000</v>
      </c>
      <c r="F45" s="25">
        <v>10000</v>
      </c>
      <c r="G45" s="35"/>
      <c r="H45" s="25">
        <v>10000</v>
      </c>
      <c r="I45" s="21"/>
    </row>
    <row r="46" spans="1:9" ht="15.75" customHeight="1" x14ac:dyDescent="0.25">
      <c r="A46" s="9">
        <v>5512</v>
      </c>
      <c r="B46" s="15">
        <v>5222</v>
      </c>
      <c r="C46" s="24" t="s">
        <v>83</v>
      </c>
      <c r="D46" s="25">
        <v>10000</v>
      </c>
      <c r="E46" s="25">
        <v>22900</v>
      </c>
      <c r="F46" s="25">
        <v>10000</v>
      </c>
      <c r="G46" s="31">
        <v>40000</v>
      </c>
      <c r="H46" s="25">
        <v>10000</v>
      </c>
      <c r="I46" s="21"/>
    </row>
    <row r="47" spans="1:9" ht="15.75" customHeight="1" x14ac:dyDescent="0.25">
      <c r="A47" s="9">
        <v>5512</v>
      </c>
      <c r="B47" s="15"/>
      <c r="C47" s="24" t="s">
        <v>105</v>
      </c>
      <c r="D47" s="25"/>
      <c r="E47" s="25"/>
      <c r="F47" s="25"/>
      <c r="G47" s="31">
        <v>187913</v>
      </c>
      <c r="H47" s="25"/>
      <c r="I47" s="21"/>
    </row>
    <row r="48" spans="1:9" ht="15.75" customHeight="1" x14ac:dyDescent="0.25">
      <c r="A48" s="9">
        <v>5512</v>
      </c>
      <c r="B48" s="15"/>
      <c r="C48" s="24" t="s">
        <v>106</v>
      </c>
      <c r="D48" s="25"/>
      <c r="E48" s="25"/>
      <c r="F48" s="25"/>
      <c r="G48" s="31">
        <v>296450</v>
      </c>
      <c r="H48" s="25"/>
      <c r="I48" s="21"/>
    </row>
    <row r="49" spans="1:9" ht="15.75" customHeight="1" x14ac:dyDescent="0.25">
      <c r="A49" s="10">
        <v>5512</v>
      </c>
      <c r="B49" s="27"/>
      <c r="C49" s="28" t="s">
        <v>84</v>
      </c>
      <c r="D49" s="29">
        <f>SUM(D44:D46)</f>
        <v>20000</v>
      </c>
      <c r="E49" s="29">
        <f>SUM(E43:E46)</f>
        <v>64200</v>
      </c>
      <c r="F49" s="29">
        <f>SUM(F44:F46)</f>
        <v>20000</v>
      </c>
      <c r="G49" s="30">
        <f>SUM(G43:G48)</f>
        <v>790613</v>
      </c>
      <c r="H49" s="29">
        <f>SUM(H44:H46)</f>
        <v>20000</v>
      </c>
      <c r="I49" s="21"/>
    </row>
    <row r="50" spans="1:9" ht="15.75" customHeight="1" x14ac:dyDescent="0.25">
      <c r="A50" s="10"/>
      <c r="B50" s="27"/>
      <c r="C50" s="28"/>
      <c r="D50" s="29"/>
      <c r="E50" s="29"/>
      <c r="F50" s="29"/>
      <c r="G50" s="30"/>
      <c r="H50" s="29"/>
      <c r="I50" s="21"/>
    </row>
    <row r="51" spans="1:9" ht="15.75" customHeight="1" x14ac:dyDescent="0.25">
      <c r="A51" s="10"/>
      <c r="B51" s="27"/>
      <c r="C51" s="28"/>
      <c r="D51" s="29"/>
      <c r="E51" s="29"/>
      <c r="F51" s="29"/>
      <c r="G51" s="30"/>
      <c r="H51" s="29"/>
      <c r="I51" s="21"/>
    </row>
    <row r="52" spans="1:9" ht="15.75" customHeight="1" x14ac:dyDescent="0.25">
      <c r="A52" s="9">
        <v>6112</v>
      </c>
      <c r="B52" s="15">
        <v>5023</v>
      </c>
      <c r="C52" s="24" t="s">
        <v>85</v>
      </c>
      <c r="D52" s="25">
        <v>250000</v>
      </c>
      <c r="E52" s="25">
        <v>194229</v>
      </c>
      <c r="F52" s="25">
        <v>250000</v>
      </c>
      <c r="G52" s="31">
        <v>174979</v>
      </c>
      <c r="H52" s="25">
        <f>35000*12</f>
        <v>420000</v>
      </c>
      <c r="I52" s="21"/>
    </row>
    <row r="53" spans="1:9" ht="15.75" customHeight="1" x14ac:dyDescent="0.25">
      <c r="A53" s="9">
        <v>6112</v>
      </c>
      <c r="B53" s="15">
        <v>5032</v>
      </c>
      <c r="C53" s="24" t="s">
        <v>86</v>
      </c>
      <c r="D53" s="25">
        <v>20000</v>
      </c>
      <c r="E53" s="25">
        <v>15561</v>
      </c>
      <c r="F53" s="25">
        <v>20000</v>
      </c>
      <c r="G53" s="31">
        <v>13843</v>
      </c>
      <c r="H53" s="25">
        <v>30000</v>
      </c>
      <c r="I53" s="21"/>
    </row>
    <row r="54" spans="1:9" ht="15.75" customHeight="1" x14ac:dyDescent="0.25">
      <c r="A54" s="10">
        <v>6112</v>
      </c>
      <c r="B54" s="27"/>
      <c r="C54" s="28" t="s">
        <v>87</v>
      </c>
      <c r="D54" s="29">
        <f>SUM(D52:D53)</f>
        <v>270000</v>
      </c>
      <c r="E54" s="29">
        <f>SUM(E52:E53)</f>
        <v>209790</v>
      </c>
      <c r="F54" s="29">
        <f>SUM(F52:F53)</f>
        <v>270000</v>
      </c>
      <c r="G54" s="30">
        <f>SUM(G52:G53)</f>
        <v>188822</v>
      </c>
      <c r="H54" s="29">
        <f>SUM(H52:H53)</f>
        <v>450000</v>
      </c>
      <c r="I54" s="21"/>
    </row>
    <row r="55" spans="1:9" s="2" customFormat="1" ht="15.75" customHeight="1" x14ac:dyDescent="0.25">
      <c r="A55" s="10">
        <v>6114</v>
      </c>
      <c r="B55" s="27">
        <v>5021</v>
      </c>
      <c r="C55" s="28" t="s">
        <v>88</v>
      </c>
      <c r="D55" s="29"/>
      <c r="E55" s="29">
        <v>0</v>
      </c>
      <c r="F55" s="29">
        <v>0</v>
      </c>
      <c r="G55" s="40"/>
      <c r="H55" s="29">
        <v>0</v>
      </c>
      <c r="I55" s="23"/>
    </row>
    <row r="56" spans="1:9" s="2" customFormat="1" ht="15.75" customHeight="1" x14ac:dyDescent="0.25">
      <c r="A56" s="10">
        <v>6114</v>
      </c>
      <c r="B56" s="27">
        <v>5139</v>
      </c>
      <c r="C56" s="28" t="s">
        <v>80</v>
      </c>
      <c r="D56" s="29"/>
      <c r="E56" s="29">
        <v>731</v>
      </c>
      <c r="F56" s="29">
        <v>0</v>
      </c>
      <c r="G56" s="40"/>
      <c r="H56" s="29">
        <v>0</v>
      </c>
      <c r="I56" s="23"/>
    </row>
    <row r="57" spans="1:9" s="2" customFormat="1" ht="15.75" customHeight="1" x14ac:dyDescent="0.25">
      <c r="A57" s="10">
        <v>6115</v>
      </c>
      <c r="B57" s="27">
        <v>5175</v>
      </c>
      <c r="C57" s="28" t="s">
        <v>89</v>
      </c>
      <c r="D57" s="29"/>
      <c r="E57" s="29">
        <v>1092</v>
      </c>
      <c r="F57" s="29">
        <v>0</v>
      </c>
      <c r="G57" s="40"/>
      <c r="H57" s="29">
        <v>0</v>
      </c>
      <c r="I57" s="23"/>
    </row>
    <row r="58" spans="1:9" ht="15.75" customHeight="1" x14ac:dyDescent="0.25">
      <c r="A58" s="9">
        <v>6171</v>
      </c>
      <c r="B58" s="15">
        <v>5021</v>
      </c>
      <c r="C58" s="24" t="s">
        <v>90</v>
      </c>
      <c r="D58" s="25">
        <v>250000</v>
      </c>
      <c r="E58" s="25">
        <v>136740</v>
      </c>
      <c r="F58" s="25">
        <v>250000</v>
      </c>
      <c r="G58" s="31">
        <v>125395</v>
      </c>
      <c r="H58" s="25">
        <v>250000</v>
      </c>
      <c r="I58" s="21"/>
    </row>
    <row r="59" spans="1:9" ht="15.75" customHeight="1" x14ac:dyDescent="0.25">
      <c r="A59" s="9">
        <v>6171</v>
      </c>
      <c r="B59" s="15">
        <v>5031</v>
      </c>
      <c r="C59" s="24" t="s">
        <v>91</v>
      </c>
      <c r="D59" s="25">
        <v>35000</v>
      </c>
      <c r="E59" s="25">
        <v>28520</v>
      </c>
      <c r="F59" s="25">
        <v>35000</v>
      </c>
      <c r="G59" s="31">
        <v>25668</v>
      </c>
      <c r="H59" s="25">
        <v>35000</v>
      </c>
      <c r="I59" s="21"/>
    </row>
    <row r="60" spans="1:9" ht="15.75" customHeight="1" x14ac:dyDescent="0.25">
      <c r="A60" s="9">
        <v>6171</v>
      </c>
      <c r="B60" s="15">
        <v>5032</v>
      </c>
      <c r="C60" s="24" t="s">
        <v>92</v>
      </c>
      <c r="D60" s="25">
        <v>20000</v>
      </c>
      <c r="E60" s="25">
        <v>10360</v>
      </c>
      <c r="F60" s="25">
        <v>20000</v>
      </c>
      <c r="G60" s="31">
        <v>9313</v>
      </c>
      <c r="H60" s="25">
        <v>20000</v>
      </c>
      <c r="I60" s="21"/>
    </row>
    <row r="61" spans="1:9" ht="15.75" customHeight="1" x14ac:dyDescent="0.25">
      <c r="A61" s="9">
        <v>6171</v>
      </c>
      <c r="B61" s="15">
        <v>5038</v>
      </c>
      <c r="C61" s="24" t="s">
        <v>93</v>
      </c>
      <c r="D61" s="25">
        <v>1000</v>
      </c>
      <c r="E61" s="25">
        <v>582</v>
      </c>
      <c r="F61" s="25">
        <v>1000</v>
      </c>
      <c r="G61" s="31">
        <v>388</v>
      </c>
      <c r="H61" s="25">
        <v>1000</v>
      </c>
      <c r="I61" s="21"/>
    </row>
    <row r="62" spans="1:9" ht="15.75" customHeight="1" x14ac:dyDescent="0.25">
      <c r="A62" s="9">
        <v>6171</v>
      </c>
      <c r="B62" s="15">
        <v>5137</v>
      </c>
      <c r="C62" s="24" t="s">
        <v>94</v>
      </c>
      <c r="D62" s="25">
        <v>80000</v>
      </c>
      <c r="E62" s="25">
        <v>11148</v>
      </c>
      <c r="F62" s="25">
        <v>80000</v>
      </c>
      <c r="G62" s="31">
        <v>0</v>
      </c>
      <c r="H62" s="25">
        <v>80000</v>
      </c>
      <c r="I62" s="21"/>
    </row>
    <row r="63" spans="1:9" ht="15.75" customHeight="1" x14ac:dyDescent="0.25">
      <c r="A63" s="9">
        <v>6171</v>
      </c>
      <c r="B63" s="15">
        <v>5139</v>
      </c>
      <c r="C63" s="24" t="s">
        <v>80</v>
      </c>
      <c r="D63" s="25">
        <v>35000</v>
      </c>
      <c r="E63" s="25">
        <v>24876</v>
      </c>
      <c r="F63" s="25">
        <v>35000</v>
      </c>
      <c r="G63" s="31">
        <v>30553</v>
      </c>
      <c r="H63" s="25">
        <v>35000</v>
      </c>
      <c r="I63" s="21"/>
    </row>
    <row r="64" spans="1:9" ht="15.75" customHeight="1" x14ac:dyDescent="0.25">
      <c r="A64" s="9">
        <v>6171</v>
      </c>
      <c r="B64" s="15">
        <v>5156</v>
      </c>
      <c r="C64" s="24" t="s">
        <v>95</v>
      </c>
      <c r="D64" s="25">
        <v>5000</v>
      </c>
      <c r="E64" s="25">
        <v>1699</v>
      </c>
      <c r="F64" s="25">
        <v>5000</v>
      </c>
      <c r="G64" s="31">
        <v>6176</v>
      </c>
      <c r="H64" s="25">
        <v>5000</v>
      </c>
      <c r="I64" s="21"/>
    </row>
    <row r="65" spans="1:10" ht="15.75" customHeight="1" x14ac:dyDescent="0.25">
      <c r="A65" s="9">
        <v>6171</v>
      </c>
      <c r="B65" s="15">
        <v>5161</v>
      </c>
      <c r="C65" s="24" t="s">
        <v>96</v>
      </c>
      <c r="D65" s="25">
        <v>1000</v>
      </c>
      <c r="E65" s="25">
        <v>293</v>
      </c>
      <c r="F65" s="25">
        <v>1000</v>
      </c>
      <c r="G65" s="31">
        <v>484</v>
      </c>
      <c r="H65" s="25">
        <v>1000</v>
      </c>
      <c r="I65" s="21"/>
    </row>
    <row r="66" spans="1:10" ht="15.75" customHeight="1" x14ac:dyDescent="0.25">
      <c r="A66" s="9">
        <v>6171</v>
      </c>
      <c r="B66" s="15">
        <v>5162</v>
      </c>
      <c r="C66" s="24" t="s">
        <v>97</v>
      </c>
      <c r="D66" s="25">
        <v>15000</v>
      </c>
      <c r="E66" s="25">
        <v>10880.98</v>
      </c>
      <c r="F66" s="25">
        <v>15000</v>
      </c>
      <c r="G66" s="31">
        <v>9797</v>
      </c>
      <c r="H66" s="25">
        <v>5000</v>
      </c>
      <c r="I66" s="21"/>
    </row>
    <row r="67" spans="1:10" ht="15.75" customHeight="1" x14ac:dyDescent="0.25">
      <c r="A67" s="9">
        <v>6171</v>
      </c>
      <c r="B67" s="15">
        <v>5169</v>
      </c>
      <c r="C67" s="24" t="s">
        <v>78</v>
      </c>
      <c r="D67" s="25">
        <v>50000</v>
      </c>
      <c r="E67" s="25">
        <v>41357.1</v>
      </c>
      <c r="F67" s="25">
        <v>50000</v>
      </c>
      <c r="G67" s="31">
        <v>59606</v>
      </c>
      <c r="H67" s="25">
        <v>50000</v>
      </c>
      <c r="I67" s="21"/>
    </row>
    <row r="68" spans="1:10" ht="15.75" customHeight="1" x14ac:dyDescent="0.25">
      <c r="A68" s="9">
        <v>6171</v>
      </c>
      <c r="B68" s="15">
        <v>5171</v>
      </c>
      <c r="C68" s="24" t="s">
        <v>67</v>
      </c>
      <c r="D68" s="25">
        <v>50000</v>
      </c>
      <c r="E68" s="25">
        <v>51157</v>
      </c>
      <c r="F68" s="25">
        <v>50000</v>
      </c>
      <c r="G68" s="31">
        <v>14012</v>
      </c>
      <c r="H68" s="25">
        <v>50000</v>
      </c>
      <c r="I68" s="21"/>
    </row>
    <row r="69" spans="1:10" ht="15.75" customHeight="1" x14ac:dyDescent="0.25">
      <c r="A69" s="9">
        <v>6171</v>
      </c>
      <c r="B69" s="15">
        <v>5175</v>
      </c>
      <c r="C69" s="24" t="s">
        <v>98</v>
      </c>
      <c r="D69" s="25">
        <v>20000</v>
      </c>
      <c r="E69" s="25">
        <v>4576</v>
      </c>
      <c r="F69" s="25">
        <v>20000</v>
      </c>
      <c r="G69" s="31">
        <v>3692</v>
      </c>
      <c r="H69" s="25">
        <v>20000</v>
      </c>
      <c r="I69" s="21"/>
    </row>
    <row r="70" spans="1:10" ht="15.75" customHeight="1" x14ac:dyDescent="0.25">
      <c r="A70" s="9">
        <v>6171</v>
      </c>
      <c r="B70" s="15">
        <v>5492</v>
      </c>
      <c r="C70" s="24" t="s">
        <v>99</v>
      </c>
      <c r="D70" s="25">
        <v>2000</v>
      </c>
      <c r="E70" s="25">
        <v>4500</v>
      </c>
      <c r="F70" s="25">
        <v>2000</v>
      </c>
      <c r="G70" s="31">
        <v>1600</v>
      </c>
      <c r="H70" s="25">
        <v>2000</v>
      </c>
      <c r="I70" s="21"/>
    </row>
    <row r="71" spans="1:10" ht="15.75" customHeight="1" x14ac:dyDescent="0.25">
      <c r="A71" s="11" t="s">
        <v>100</v>
      </c>
      <c r="B71" s="28"/>
      <c r="C71" s="28" t="s">
        <v>119</v>
      </c>
      <c r="D71" s="29">
        <f>SUM(D55:D70)</f>
        <v>564000</v>
      </c>
      <c r="E71" s="29">
        <f>SUM(E58:E70)</f>
        <v>326689.08</v>
      </c>
      <c r="F71" s="29">
        <f>SUM(F55:F70)</f>
        <v>564000</v>
      </c>
      <c r="G71" s="30">
        <f>SUM(G58:G70)</f>
        <v>286684</v>
      </c>
      <c r="H71" s="29">
        <f>SUM(H55:H70)</f>
        <v>554000</v>
      </c>
      <c r="I71" s="12"/>
      <c r="J71" s="1"/>
    </row>
    <row r="72" spans="1:10" ht="15.75" customHeight="1" x14ac:dyDescent="0.25">
      <c r="A72" s="9">
        <v>6310</v>
      </c>
      <c r="B72" s="15">
        <v>5163</v>
      </c>
      <c r="C72" s="24" t="s">
        <v>101</v>
      </c>
      <c r="D72" s="25">
        <v>7000</v>
      </c>
      <c r="E72" s="25">
        <v>5050.2</v>
      </c>
      <c r="F72" s="25">
        <v>7000</v>
      </c>
      <c r="G72" s="31">
        <v>5284</v>
      </c>
      <c r="H72" s="25">
        <v>7000</v>
      </c>
      <c r="I72" s="21"/>
    </row>
    <row r="73" spans="1:10" ht="15.75" customHeight="1" x14ac:dyDescent="0.25">
      <c r="A73" s="10">
        <v>6310</v>
      </c>
      <c r="B73" s="28"/>
      <c r="C73" s="28" t="s">
        <v>101</v>
      </c>
      <c r="D73" s="29">
        <f>SUM(D72)</f>
        <v>7000</v>
      </c>
      <c r="E73" s="29">
        <f>SUM(E72)</f>
        <v>5050.2</v>
      </c>
      <c r="F73" s="29">
        <f>SUM(F72)</f>
        <v>7000</v>
      </c>
      <c r="G73" s="30">
        <f>SUM(G72)</f>
        <v>5284</v>
      </c>
      <c r="H73" s="29">
        <f>SUM(H72)</f>
        <v>7000</v>
      </c>
      <c r="I73" s="21"/>
    </row>
    <row r="74" spans="1:10" s="2" customFormat="1" ht="15.75" customHeight="1" x14ac:dyDescent="0.25">
      <c r="A74" s="10">
        <v>6320</v>
      </c>
      <c r="B74" s="27">
        <v>5163</v>
      </c>
      <c r="C74" s="28" t="s">
        <v>102</v>
      </c>
      <c r="D74" s="29">
        <v>30000</v>
      </c>
      <c r="E74" s="29">
        <v>0</v>
      </c>
      <c r="F74" s="29">
        <v>30000</v>
      </c>
      <c r="G74" s="40"/>
      <c r="H74" s="29">
        <v>30000</v>
      </c>
      <c r="I74" s="23"/>
    </row>
    <row r="75" spans="1:10" s="2" customFormat="1" ht="15.75" customHeight="1" x14ac:dyDescent="0.25">
      <c r="A75" s="10">
        <v>6399</v>
      </c>
      <c r="B75" s="27">
        <v>5362</v>
      </c>
      <c r="C75" s="28" t="s">
        <v>103</v>
      </c>
      <c r="D75" s="29">
        <v>0</v>
      </c>
      <c r="E75" s="29">
        <v>37240</v>
      </c>
      <c r="F75" s="29">
        <v>0</v>
      </c>
      <c r="G75" s="40">
        <v>68020</v>
      </c>
      <c r="H75" s="29">
        <v>69000</v>
      </c>
      <c r="I75" s="23"/>
    </row>
    <row r="76" spans="1:10" s="2" customFormat="1" ht="38.25" customHeight="1" x14ac:dyDescent="0.25">
      <c r="A76" s="11"/>
      <c r="B76" s="28"/>
      <c r="C76" s="28" t="s">
        <v>112</v>
      </c>
      <c r="D76" s="29">
        <f>D4+D6+D7+D14+D15+D17+D19+D21+D23+D25+D29+D30+D34+D36+D38+D40+D41+D42+D49+D54+D55+D56+D57+D71+D73+D74+D75</f>
        <v>2255000</v>
      </c>
      <c r="E76" s="29">
        <f>E4+E6+E7+E14+E15+E17+E19+E21+E23+E25+E29+E30+E34+E36+E38+E40+E41+E42+E49+E54+E55+E56+E57+E71+E73+E74+E75</f>
        <v>2254906.6300000004</v>
      </c>
      <c r="F76" s="29">
        <f>F4+F6+F7+F14+F15+F17+F19+F21+F23+F25+F29+F30+F34+F36+F38+F40+F41+F42+F49+F54+F55+F56+F57+F71+F73+F74+F75</f>
        <v>3328000</v>
      </c>
      <c r="G76" s="30">
        <f>G4+G6+G7+G14+G15+G17+G19+G21+G23+G25+G29+G30+G34+G36+G38+G40+G41+G42+G49+G54+G55+G56+G57+G71+G73+G74+G75</f>
        <v>2506036</v>
      </c>
      <c r="H76" s="29">
        <f>H4+H6+H7+H14+H15+H17+H19+H21+H23+H25+H29+H30+H34+H36+H38+H40+H41+H42+H49+H54+H55+H56+H57+H71+H73+H74+H75</f>
        <v>3877000</v>
      </c>
      <c r="I76" s="23"/>
    </row>
    <row r="78" spans="1:10" x14ac:dyDescent="0.25">
      <c r="H78" s="1"/>
    </row>
    <row r="79" spans="1:10" ht="17.25" customHeight="1" x14ac:dyDescent="0.25">
      <c r="A79" s="44"/>
    </row>
    <row r="80" spans="1:10" ht="17.25" customHeight="1" x14ac:dyDescent="0.25">
      <c r="A80" s="44"/>
    </row>
    <row r="81" spans="1:7" ht="17.25" customHeight="1" x14ac:dyDescent="0.25">
      <c r="A81" s="45" t="s">
        <v>114</v>
      </c>
      <c r="C81" s="44" t="s">
        <v>120</v>
      </c>
      <c r="D81" t="s">
        <v>115</v>
      </c>
      <c r="E81" s="44" t="s">
        <v>116</v>
      </c>
    </row>
    <row r="82" spans="1:7" ht="17.25" customHeight="1" x14ac:dyDescent="0.25">
      <c r="C82" s="44"/>
      <c r="D82" s="46" t="s">
        <v>117</v>
      </c>
      <c r="E82" s="44" t="s">
        <v>118</v>
      </c>
      <c r="G82" s="46"/>
    </row>
    <row r="83" spans="1:7" ht="17.25" customHeight="1" x14ac:dyDescent="0.25">
      <c r="C83" s="44"/>
      <c r="D83" s="46"/>
      <c r="E83" s="44"/>
      <c r="G83" s="46"/>
    </row>
    <row r="84" spans="1:7" ht="17.25" customHeight="1" x14ac:dyDescent="0.25">
      <c r="A84" s="44"/>
    </row>
    <row r="85" spans="1:7" ht="17.25" customHeight="1" x14ac:dyDescent="0.25">
      <c r="A85" s="44" t="s">
        <v>121</v>
      </c>
    </row>
  </sheetData>
  <mergeCells count="4">
    <mergeCell ref="A1:A2"/>
    <mergeCell ref="B1:B2"/>
    <mergeCell ref="C1:C2"/>
    <mergeCell ref="D1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workbookViewId="0">
      <selection activeCell="R15" sqref="R15"/>
    </sheetView>
  </sheetViews>
  <sheetFormatPr defaultRowHeight="15" x14ac:dyDescent="0.25"/>
  <cols>
    <col min="1" max="1" width="6.7109375" style="17" customWidth="1"/>
    <col min="2" max="2" width="5.5703125" bestFit="1" customWidth="1"/>
    <col min="3" max="3" width="40.85546875" customWidth="1"/>
    <col min="4" max="4" width="16.140625" hidden="1" customWidth="1"/>
    <col min="5" max="5" width="22" hidden="1" customWidth="1"/>
    <col min="6" max="6" width="17" customWidth="1"/>
    <col min="7" max="7" width="17" style="18" customWidth="1"/>
    <col min="8" max="8" width="17" style="22" customWidth="1"/>
    <col min="9" max="9" width="16.140625" hidden="1" customWidth="1"/>
  </cols>
  <sheetData>
    <row r="1" spans="1:9" ht="35.25" customHeight="1" x14ac:dyDescent="0.25">
      <c r="A1" s="47" t="s">
        <v>123</v>
      </c>
    </row>
    <row r="2" spans="1:9" ht="44.25" customHeight="1" x14ac:dyDescent="0.25">
      <c r="A2" s="56"/>
      <c r="B2" s="59"/>
      <c r="C2" s="60" t="s">
        <v>110</v>
      </c>
      <c r="D2" s="3" t="s">
        <v>0</v>
      </c>
      <c r="E2" s="48" t="s">
        <v>1</v>
      </c>
      <c r="F2" s="53" t="s">
        <v>122</v>
      </c>
      <c r="G2" s="55" t="s">
        <v>111</v>
      </c>
      <c r="H2" s="53" t="s">
        <v>122</v>
      </c>
      <c r="I2" s="43"/>
    </row>
    <row r="3" spans="1:9" ht="30.75" customHeight="1" x14ac:dyDescent="0.25">
      <c r="A3" s="56"/>
      <c r="B3" s="59"/>
      <c r="C3" s="61"/>
      <c r="D3" s="3">
        <v>2021</v>
      </c>
      <c r="E3" s="49" t="s">
        <v>2</v>
      </c>
      <c r="F3" s="54">
        <v>2022</v>
      </c>
      <c r="G3" s="52" t="s">
        <v>107</v>
      </c>
      <c r="H3" s="54">
        <v>2023</v>
      </c>
      <c r="I3" s="43"/>
    </row>
    <row r="4" spans="1:9" s="2" customFormat="1" ht="18.75" customHeight="1" x14ac:dyDescent="0.25">
      <c r="A4" s="3"/>
      <c r="B4" s="3">
        <v>1111</v>
      </c>
      <c r="C4" s="7" t="s">
        <v>109</v>
      </c>
      <c r="D4" s="8">
        <v>450000</v>
      </c>
      <c r="E4" s="8">
        <v>350978.41</v>
      </c>
      <c r="F4" s="51">
        <v>450000</v>
      </c>
      <c r="G4" s="50">
        <v>348596</v>
      </c>
      <c r="H4" s="50">
        <v>460000</v>
      </c>
      <c r="I4" s="23"/>
    </row>
    <row r="5" spans="1:9" s="2" customFormat="1" ht="18.75" customHeight="1" x14ac:dyDescent="0.25">
      <c r="A5" s="3"/>
      <c r="B5" s="3">
        <v>1112</v>
      </c>
      <c r="C5" s="7" t="s">
        <v>108</v>
      </c>
      <c r="D5" s="8">
        <v>5000</v>
      </c>
      <c r="E5" s="8">
        <v>18015.03</v>
      </c>
      <c r="F5" s="8">
        <v>10000</v>
      </c>
      <c r="G5" s="19">
        <v>30532</v>
      </c>
      <c r="H5" s="19">
        <v>40000</v>
      </c>
      <c r="I5" s="23"/>
    </row>
    <row r="6" spans="1:9" s="2" customFormat="1" ht="18.75" customHeight="1" x14ac:dyDescent="0.25">
      <c r="A6" s="3"/>
      <c r="B6" s="3">
        <v>1113</v>
      </c>
      <c r="C6" s="7" t="s">
        <v>3</v>
      </c>
      <c r="D6" s="8">
        <v>45000</v>
      </c>
      <c r="E6" s="8">
        <v>62830.21</v>
      </c>
      <c r="F6" s="8">
        <v>60000</v>
      </c>
      <c r="G6" s="19">
        <v>73504</v>
      </c>
      <c r="H6" s="19">
        <v>70000</v>
      </c>
      <c r="I6" s="23"/>
    </row>
    <row r="7" spans="1:9" s="2" customFormat="1" ht="18.75" customHeight="1" x14ac:dyDescent="0.25">
      <c r="A7" s="3"/>
      <c r="B7" s="3">
        <v>1121</v>
      </c>
      <c r="C7" s="7" t="s">
        <v>4</v>
      </c>
      <c r="D7" s="8">
        <v>350000</v>
      </c>
      <c r="E7" s="8">
        <v>522740.23</v>
      </c>
      <c r="F7" s="8">
        <v>400000</v>
      </c>
      <c r="G7" s="19">
        <v>602367</v>
      </c>
      <c r="H7" s="19">
        <v>700000</v>
      </c>
      <c r="I7" s="23"/>
    </row>
    <row r="8" spans="1:9" s="2" customFormat="1" ht="18.75" customHeight="1" x14ac:dyDescent="0.25">
      <c r="A8" s="3"/>
      <c r="B8" s="3">
        <v>1122</v>
      </c>
      <c r="C8" s="7" t="s">
        <v>5</v>
      </c>
      <c r="D8" s="8">
        <v>0</v>
      </c>
      <c r="E8" s="8">
        <v>37240</v>
      </c>
      <c r="F8" s="8">
        <v>0</v>
      </c>
      <c r="G8" s="19">
        <v>68020</v>
      </c>
      <c r="H8" s="19">
        <v>70000</v>
      </c>
      <c r="I8" s="23"/>
    </row>
    <row r="9" spans="1:9" s="2" customFormat="1" ht="18.75" customHeight="1" x14ac:dyDescent="0.25">
      <c r="A9" s="3"/>
      <c r="B9" s="3">
        <v>1211</v>
      </c>
      <c r="C9" s="7" t="s">
        <v>6</v>
      </c>
      <c r="D9" s="8">
        <v>950000</v>
      </c>
      <c r="E9" s="8">
        <v>1113681.93</v>
      </c>
      <c r="F9" s="8">
        <v>1000000</v>
      </c>
      <c r="G9" s="19">
        <v>1244464</v>
      </c>
      <c r="H9" s="19">
        <v>1500000</v>
      </c>
      <c r="I9" s="23"/>
    </row>
    <row r="10" spans="1:9" s="2" customFormat="1" ht="18.75" customHeight="1" x14ac:dyDescent="0.25">
      <c r="A10" s="3"/>
      <c r="B10" s="3">
        <v>1337</v>
      </c>
      <c r="C10" s="7" t="s">
        <v>7</v>
      </c>
      <c r="D10" s="8">
        <v>20000</v>
      </c>
      <c r="E10" s="8">
        <v>2300</v>
      </c>
      <c r="F10" s="8">
        <v>100000</v>
      </c>
      <c r="G10" s="19">
        <v>68200</v>
      </c>
      <c r="H10" s="19">
        <v>100000</v>
      </c>
      <c r="I10" s="23"/>
    </row>
    <row r="11" spans="1:9" s="2" customFormat="1" ht="18.75" customHeight="1" x14ac:dyDescent="0.25">
      <c r="A11" s="3"/>
      <c r="B11" s="3">
        <v>1341</v>
      </c>
      <c r="C11" s="7" t="s">
        <v>8</v>
      </c>
      <c r="D11" s="8">
        <v>3000</v>
      </c>
      <c r="E11" s="8">
        <v>50</v>
      </c>
      <c r="F11" s="8">
        <v>3000</v>
      </c>
      <c r="G11" s="19">
        <v>1900</v>
      </c>
      <c r="H11" s="19">
        <v>3000</v>
      </c>
      <c r="I11" s="23"/>
    </row>
    <row r="12" spans="1:9" s="2" customFormat="1" ht="18.75" customHeight="1" x14ac:dyDescent="0.25">
      <c r="A12" s="3"/>
      <c r="B12" s="3">
        <v>1381</v>
      </c>
      <c r="C12" s="7" t="s">
        <v>9</v>
      </c>
      <c r="D12" s="8">
        <v>12000</v>
      </c>
      <c r="E12" s="8">
        <v>15713.37</v>
      </c>
      <c r="F12" s="8">
        <v>12000</v>
      </c>
      <c r="G12" s="19">
        <v>18682</v>
      </c>
      <c r="H12" s="19">
        <v>20000</v>
      </c>
      <c r="I12" s="23"/>
    </row>
    <row r="13" spans="1:9" s="2" customFormat="1" ht="18.75" customHeight="1" x14ac:dyDescent="0.25">
      <c r="A13" s="3"/>
      <c r="B13" s="3">
        <v>1511</v>
      </c>
      <c r="C13" s="7" t="s">
        <v>10</v>
      </c>
      <c r="D13" s="8">
        <v>160000</v>
      </c>
      <c r="E13" s="8">
        <v>135625.29</v>
      </c>
      <c r="F13" s="8">
        <v>160000</v>
      </c>
      <c r="G13" s="19">
        <v>134751</v>
      </c>
      <c r="H13" s="19">
        <v>150000</v>
      </c>
      <c r="I13" s="23"/>
    </row>
    <row r="14" spans="1:9" s="2" customFormat="1" ht="18.75" customHeight="1" x14ac:dyDescent="0.25">
      <c r="A14" s="3"/>
      <c r="B14" s="3">
        <v>4111</v>
      </c>
      <c r="C14" s="7" t="s">
        <v>11</v>
      </c>
      <c r="D14" s="8">
        <v>0</v>
      </c>
      <c r="E14" s="8">
        <v>65980.63</v>
      </c>
      <c r="F14" s="8">
        <v>0</v>
      </c>
      <c r="G14" s="19">
        <v>58184</v>
      </c>
      <c r="H14" s="19">
        <v>0</v>
      </c>
      <c r="I14" s="23"/>
    </row>
    <row r="15" spans="1:9" s="2" customFormat="1" ht="18.75" customHeight="1" x14ac:dyDescent="0.25">
      <c r="A15" s="3" t="s">
        <v>12</v>
      </c>
      <c r="B15" s="3">
        <v>4112</v>
      </c>
      <c r="C15" s="7" t="s">
        <v>13</v>
      </c>
      <c r="D15" s="8">
        <v>68100</v>
      </c>
      <c r="E15" s="8">
        <v>59000</v>
      </c>
      <c r="F15" s="8">
        <v>68100</v>
      </c>
      <c r="G15" s="19">
        <v>52875</v>
      </c>
      <c r="H15" s="19">
        <v>68000</v>
      </c>
      <c r="I15" s="23"/>
    </row>
    <row r="16" spans="1:9" s="2" customFormat="1" ht="18.75" customHeight="1" x14ac:dyDescent="0.25">
      <c r="A16" s="3"/>
      <c r="B16" s="3">
        <v>4116</v>
      </c>
      <c r="C16" s="7" t="s">
        <v>14</v>
      </c>
      <c r="D16" s="8">
        <v>0</v>
      </c>
      <c r="E16" s="8">
        <v>0</v>
      </c>
      <c r="F16" s="8">
        <v>0</v>
      </c>
      <c r="G16" s="19">
        <v>0</v>
      </c>
      <c r="H16" s="19"/>
      <c r="I16" s="23"/>
    </row>
    <row r="17" spans="1:9" s="2" customFormat="1" ht="18.75" customHeight="1" x14ac:dyDescent="0.25">
      <c r="A17" s="3"/>
      <c r="B17" s="3">
        <v>4216</v>
      </c>
      <c r="C17" s="7" t="s">
        <v>15</v>
      </c>
      <c r="D17" s="8">
        <v>0</v>
      </c>
      <c r="E17" s="8">
        <v>0</v>
      </c>
      <c r="F17" s="8">
        <v>0</v>
      </c>
      <c r="G17" s="19">
        <v>0</v>
      </c>
      <c r="H17" s="19"/>
      <c r="I17" s="23"/>
    </row>
    <row r="18" spans="1:9" ht="18.75" customHeight="1" x14ac:dyDescent="0.25">
      <c r="A18" s="4">
        <v>1031</v>
      </c>
      <c r="B18" s="4">
        <v>2111</v>
      </c>
      <c r="C18" s="5" t="s">
        <v>16</v>
      </c>
      <c r="D18" s="6">
        <v>0</v>
      </c>
      <c r="E18" s="6">
        <v>0</v>
      </c>
      <c r="F18" s="8">
        <v>0</v>
      </c>
      <c r="G18" s="19">
        <v>0</v>
      </c>
      <c r="H18" s="20"/>
      <c r="I18" s="21"/>
    </row>
    <row r="19" spans="1:9" ht="18.75" customHeight="1" x14ac:dyDescent="0.25">
      <c r="A19" s="4">
        <v>2310</v>
      </c>
      <c r="B19" s="4">
        <v>2111</v>
      </c>
      <c r="C19" s="5" t="s">
        <v>17</v>
      </c>
      <c r="D19" s="6">
        <v>200000</v>
      </c>
      <c r="E19" s="6">
        <v>113590</v>
      </c>
      <c r="F19" s="6">
        <v>200000</v>
      </c>
      <c r="G19" s="19">
        <v>175870</v>
      </c>
      <c r="H19" s="20">
        <v>200000</v>
      </c>
      <c r="I19" s="21"/>
    </row>
    <row r="20" spans="1:9" ht="18.75" customHeight="1" x14ac:dyDescent="0.25">
      <c r="A20" s="4">
        <v>2310</v>
      </c>
      <c r="B20" s="4">
        <v>2324</v>
      </c>
      <c r="C20" s="5" t="s">
        <v>18</v>
      </c>
      <c r="D20" s="6"/>
      <c r="E20" s="6">
        <v>0</v>
      </c>
      <c r="F20" s="6">
        <v>0</v>
      </c>
      <c r="G20" s="19">
        <v>80000</v>
      </c>
      <c r="H20" s="20">
        <v>0</v>
      </c>
      <c r="I20" s="21"/>
    </row>
    <row r="21" spans="1:9" s="2" customFormat="1" ht="18.75" customHeight="1" x14ac:dyDescent="0.25">
      <c r="A21" s="3">
        <v>2310</v>
      </c>
      <c r="B21" s="3"/>
      <c r="C21" s="7" t="s">
        <v>19</v>
      </c>
      <c r="D21" s="8">
        <f>SUM(D19:D20)</f>
        <v>200000</v>
      </c>
      <c r="E21" s="8">
        <f>SUM(E19:E20)</f>
        <v>113590</v>
      </c>
      <c r="F21" s="8">
        <f>SUM(F19:F20)</f>
        <v>200000</v>
      </c>
      <c r="G21" s="8">
        <f>SUM(G19:G20)</f>
        <v>255870</v>
      </c>
      <c r="H21" s="19">
        <v>280000</v>
      </c>
      <c r="I21" s="23"/>
    </row>
    <row r="22" spans="1:9" s="2" customFormat="1" ht="18.75" customHeight="1" x14ac:dyDescent="0.25">
      <c r="A22" s="3">
        <v>2321</v>
      </c>
      <c r="B22" s="3"/>
      <c r="C22" s="7" t="s">
        <v>104</v>
      </c>
      <c r="D22" s="8"/>
      <c r="E22" s="8"/>
      <c r="F22" s="8"/>
      <c r="G22" s="8">
        <v>265000</v>
      </c>
      <c r="H22" s="19"/>
      <c r="I22" s="23"/>
    </row>
    <row r="23" spans="1:9" ht="18.75" customHeight="1" x14ac:dyDescent="0.25">
      <c r="A23" s="4">
        <v>3612</v>
      </c>
      <c r="B23" s="4">
        <v>2132</v>
      </c>
      <c r="C23" s="5" t="s">
        <v>20</v>
      </c>
      <c r="D23" s="6">
        <v>100000</v>
      </c>
      <c r="E23" s="6">
        <v>81000</v>
      </c>
      <c r="F23" s="6">
        <v>100000</v>
      </c>
      <c r="G23" s="20">
        <v>81000</v>
      </c>
      <c r="H23" s="6">
        <f>9000*12</f>
        <v>108000</v>
      </c>
      <c r="I23" s="21"/>
    </row>
    <row r="24" spans="1:9" s="2" customFormat="1" ht="18.75" customHeight="1" x14ac:dyDescent="0.25">
      <c r="A24" s="3">
        <v>3612</v>
      </c>
      <c r="B24" s="3"/>
      <c r="C24" s="7" t="s">
        <v>21</v>
      </c>
      <c r="D24" s="8">
        <f>SUM(D23)</f>
        <v>100000</v>
      </c>
      <c r="E24" s="8">
        <f>SUM(E23)</f>
        <v>81000</v>
      </c>
      <c r="F24" s="8">
        <f>SUM(F23)</f>
        <v>100000</v>
      </c>
      <c r="G24" s="8">
        <f>SUM(G23)</f>
        <v>81000</v>
      </c>
      <c r="H24" s="8">
        <f>SUM(H23)</f>
        <v>108000</v>
      </c>
      <c r="I24" s="23"/>
    </row>
    <row r="25" spans="1:9" ht="18.75" customHeight="1" x14ac:dyDescent="0.25">
      <c r="A25" s="4">
        <v>3631</v>
      </c>
      <c r="B25" s="4">
        <v>2324</v>
      </c>
      <c r="C25" s="5" t="s">
        <v>18</v>
      </c>
      <c r="D25" s="6">
        <v>0</v>
      </c>
      <c r="E25" s="6">
        <v>0</v>
      </c>
      <c r="F25" s="6">
        <v>0</v>
      </c>
      <c r="G25" s="20">
        <v>12889</v>
      </c>
      <c r="H25" s="6">
        <v>0</v>
      </c>
      <c r="I25" s="21"/>
    </row>
    <row r="26" spans="1:9" s="2" customFormat="1" ht="18.75" customHeight="1" x14ac:dyDescent="0.25">
      <c r="A26" s="3">
        <v>3631</v>
      </c>
      <c r="B26" s="3"/>
      <c r="C26" s="7" t="s">
        <v>22</v>
      </c>
      <c r="D26" s="8">
        <f>SUM(D25)</f>
        <v>0</v>
      </c>
      <c r="E26" s="8">
        <f>SUM(E25)</f>
        <v>0</v>
      </c>
      <c r="F26" s="8">
        <f>SUM(F25)</f>
        <v>0</v>
      </c>
      <c r="G26" s="8">
        <f>SUM(G25)</f>
        <v>12889</v>
      </c>
      <c r="H26" s="8">
        <f>SUM(H25)</f>
        <v>0</v>
      </c>
      <c r="I26" s="23"/>
    </row>
    <row r="27" spans="1:9" ht="18.75" customHeight="1" x14ac:dyDescent="0.25">
      <c r="A27" s="4">
        <v>3639</v>
      </c>
      <c r="B27" s="4">
        <v>2131</v>
      </c>
      <c r="C27" s="5" t="s">
        <v>23</v>
      </c>
      <c r="D27" s="6">
        <v>8000</v>
      </c>
      <c r="E27" s="6">
        <v>4824</v>
      </c>
      <c r="F27" s="8">
        <v>8000</v>
      </c>
      <c r="G27" s="6">
        <v>4824</v>
      </c>
      <c r="H27" s="8">
        <v>8000</v>
      </c>
      <c r="I27" s="21"/>
    </row>
    <row r="28" spans="1:9" s="2" customFormat="1" ht="18.75" customHeight="1" x14ac:dyDescent="0.25">
      <c r="A28" s="3">
        <v>3639</v>
      </c>
      <c r="B28" s="3"/>
      <c r="C28" s="7" t="s">
        <v>24</v>
      </c>
      <c r="D28" s="8">
        <f>SUM(D27)</f>
        <v>8000</v>
      </c>
      <c r="E28" s="8">
        <f>SUM(E27)</f>
        <v>4824</v>
      </c>
      <c r="F28" s="8">
        <f>SUM(F27)</f>
        <v>8000</v>
      </c>
      <c r="G28" s="8">
        <f>SUM(G27)</f>
        <v>4824</v>
      </c>
      <c r="H28" s="8">
        <f>SUM(H27)</f>
        <v>8000</v>
      </c>
      <c r="I28" s="23"/>
    </row>
    <row r="29" spans="1:9" ht="18.75" customHeight="1" x14ac:dyDescent="0.25">
      <c r="A29" s="4">
        <v>3739</v>
      </c>
      <c r="B29" s="4">
        <v>2222</v>
      </c>
      <c r="C29" s="5" t="s">
        <v>25</v>
      </c>
      <c r="D29" s="6">
        <v>0</v>
      </c>
      <c r="E29" s="6">
        <v>0</v>
      </c>
      <c r="F29" s="6">
        <v>0</v>
      </c>
      <c r="G29" s="20"/>
      <c r="H29" s="6">
        <v>0</v>
      </c>
      <c r="I29" s="21"/>
    </row>
    <row r="30" spans="1:9" ht="18.75" customHeight="1" x14ac:dyDescent="0.25">
      <c r="A30" s="4">
        <v>6171</v>
      </c>
      <c r="B30" s="4">
        <v>2111</v>
      </c>
      <c r="C30" s="5" t="s">
        <v>26</v>
      </c>
      <c r="D30" s="6">
        <v>0</v>
      </c>
      <c r="E30" s="6">
        <v>259411</v>
      </c>
      <c r="F30" s="8">
        <v>0</v>
      </c>
      <c r="G30" s="20"/>
      <c r="H30" s="8">
        <v>0</v>
      </c>
      <c r="I30" s="21"/>
    </row>
    <row r="31" spans="1:9" ht="18.75" customHeight="1" x14ac:dyDescent="0.25">
      <c r="A31" s="4">
        <v>6171</v>
      </c>
      <c r="B31" s="4">
        <v>2119</v>
      </c>
      <c r="C31" s="5" t="s">
        <v>27</v>
      </c>
      <c r="D31" s="6">
        <v>0</v>
      </c>
      <c r="E31" s="6">
        <v>0</v>
      </c>
      <c r="F31" s="8">
        <v>0</v>
      </c>
      <c r="G31" s="20"/>
      <c r="H31" s="8">
        <v>0</v>
      </c>
      <c r="I31" s="21"/>
    </row>
    <row r="32" spans="1:9" ht="18.75" customHeight="1" x14ac:dyDescent="0.25">
      <c r="A32" s="4">
        <v>6171</v>
      </c>
      <c r="B32" s="4">
        <v>3111</v>
      </c>
      <c r="C32" s="5" t="s">
        <v>28</v>
      </c>
      <c r="D32" s="6">
        <v>0</v>
      </c>
      <c r="E32" s="6"/>
      <c r="F32" s="8">
        <v>0</v>
      </c>
      <c r="G32" s="20"/>
      <c r="H32" s="8">
        <v>0</v>
      </c>
      <c r="I32" s="21"/>
    </row>
    <row r="33" spans="1:9" ht="18.75" customHeight="1" x14ac:dyDescent="0.25">
      <c r="A33" s="4">
        <v>6171</v>
      </c>
      <c r="B33" s="4">
        <v>3113</v>
      </c>
      <c r="C33" s="5" t="s">
        <v>29</v>
      </c>
      <c r="D33" s="6">
        <v>0</v>
      </c>
      <c r="E33" s="6"/>
      <c r="F33" s="8">
        <v>0</v>
      </c>
      <c r="G33" s="20"/>
      <c r="H33" s="8">
        <v>0</v>
      </c>
      <c r="I33" s="21"/>
    </row>
    <row r="34" spans="1:9" ht="18.75" customHeight="1" x14ac:dyDescent="0.25">
      <c r="A34" s="4">
        <v>6171</v>
      </c>
      <c r="B34" s="4">
        <v>3201</v>
      </c>
      <c r="C34" s="5" t="s">
        <v>30</v>
      </c>
      <c r="D34" s="6">
        <v>0</v>
      </c>
      <c r="E34" s="6"/>
      <c r="F34" s="8">
        <v>0</v>
      </c>
      <c r="G34" s="20"/>
      <c r="H34" s="8">
        <v>0</v>
      </c>
      <c r="I34" s="21"/>
    </row>
    <row r="35" spans="1:9" s="2" customFormat="1" ht="18.75" customHeight="1" x14ac:dyDescent="0.25">
      <c r="A35" s="3">
        <v>6171</v>
      </c>
      <c r="B35" s="3"/>
      <c r="C35" s="7" t="s">
        <v>31</v>
      </c>
      <c r="D35" s="8">
        <f>SUM(D30:D34)</f>
        <v>0</v>
      </c>
      <c r="E35" s="8">
        <f>SUM(E30:E34)</f>
        <v>259411</v>
      </c>
      <c r="F35" s="8">
        <f>SUM(F30:F34)</f>
        <v>0</v>
      </c>
      <c r="G35" s="19"/>
      <c r="H35" s="8">
        <f>SUM(H30:H34)</f>
        <v>0</v>
      </c>
      <c r="I35" s="23"/>
    </row>
    <row r="36" spans="1:9" ht="18.75" customHeight="1" x14ac:dyDescent="0.25">
      <c r="A36" s="4">
        <v>6310</v>
      </c>
      <c r="B36" s="4">
        <v>2141</v>
      </c>
      <c r="C36" s="5" t="s">
        <v>32</v>
      </c>
      <c r="D36" s="6">
        <v>1000</v>
      </c>
      <c r="E36" s="6">
        <v>450.88</v>
      </c>
      <c r="F36" s="8">
        <v>1000</v>
      </c>
      <c r="G36" s="20">
        <v>392</v>
      </c>
      <c r="H36" s="8">
        <v>300000</v>
      </c>
      <c r="I36" s="21"/>
    </row>
    <row r="37" spans="1:9" ht="18.75" customHeight="1" x14ac:dyDescent="0.25">
      <c r="A37" s="4">
        <v>6310</v>
      </c>
      <c r="B37" s="4">
        <v>2142</v>
      </c>
      <c r="C37" s="5" t="s">
        <v>33</v>
      </c>
      <c r="D37" s="6"/>
      <c r="E37" s="6">
        <v>0</v>
      </c>
      <c r="F37" s="8">
        <v>0</v>
      </c>
      <c r="G37" s="20"/>
      <c r="H37" s="8">
        <v>0</v>
      </c>
      <c r="I37" s="21"/>
    </row>
    <row r="38" spans="1:9" s="2" customFormat="1" ht="18.75" customHeight="1" x14ac:dyDescent="0.25">
      <c r="A38" s="3">
        <v>6310</v>
      </c>
      <c r="B38" s="3"/>
      <c r="C38" s="7" t="s">
        <v>34</v>
      </c>
      <c r="D38" s="8">
        <f>SUM(D36:D37)</f>
        <v>1000</v>
      </c>
      <c r="E38" s="8">
        <f>SUM(E36:E37)</f>
        <v>450.88</v>
      </c>
      <c r="F38" s="8">
        <f>SUM(F36:F37)</f>
        <v>1000</v>
      </c>
      <c r="G38" s="8">
        <f>SUM(G36:G37)</f>
        <v>392</v>
      </c>
      <c r="H38" s="8">
        <f>SUM(H36:H37)</f>
        <v>300000</v>
      </c>
      <c r="I38" s="23"/>
    </row>
    <row r="39" spans="1:9" ht="18.75" customHeight="1" x14ac:dyDescent="0.25">
      <c r="A39" s="4">
        <v>6330</v>
      </c>
      <c r="B39" s="4"/>
      <c r="C39" s="5" t="s">
        <v>35</v>
      </c>
      <c r="D39" s="6"/>
      <c r="E39" s="6">
        <v>30000</v>
      </c>
      <c r="F39" s="6">
        <v>0</v>
      </c>
      <c r="G39" s="20"/>
      <c r="H39" s="6">
        <v>0</v>
      </c>
      <c r="I39" s="21"/>
    </row>
    <row r="40" spans="1:9" ht="18.75" customHeight="1" x14ac:dyDescent="0.25">
      <c r="A40" s="4">
        <v>6330</v>
      </c>
      <c r="B40" s="4"/>
      <c r="C40" s="5" t="s">
        <v>36</v>
      </c>
      <c r="D40" s="6"/>
      <c r="E40" s="6">
        <v>30000</v>
      </c>
      <c r="F40" s="6">
        <v>0</v>
      </c>
      <c r="G40" s="20"/>
      <c r="H40" s="6">
        <v>0</v>
      </c>
      <c r="I40" s="21"/>
    </row>
    <row r="41" spans="1:9" ht="28.5" customHeight="1" x14ac:dyDescent="0.25">
      <c r="A41" s="3"/>
      <c r="B41" s="4"/>
      <c r="C41" s="7" t="s">
        <v>37</v>
      </c>
      <c r="D41" s="8">
        <f>SUM(D4:D17)+D21+D24+D26+D28+D35+D38</f>
        <v>2372100</v>
      </c>
      <c r="E41" s="8">
        <f>SUM(E4:E17)+E21+E24+E26+E28+E35+E38</f>
        <v>2843430.9799999995</v>
      </c>
      <c r="F41" s="8">
        <f>SUM(F4:F17)+F21+F24+F26+F28+F35+F38</f>
        <v>2572100</v>
      </c>
      <c r="G41" s="8">
        <f>SUM(G4:G17)+G21+G24+G26+G28+G35+G38</f>
        <v>3057050</v>
      </c>
      <c r="H41" s="8">
        <f>SUM(H4:H17)+H21+H24+H26+H28+H35+H38</f>
        <v>3877000</v>
      </c>
      <c r="I41" s="21"/>
    </row>
    <row r="44" spans="1:9" x14ac:dyDescent="0.25">
      <c r="D44" s="1">
        <v>2372100</v>
      </c>
      <c r="E44" s="16">
        <v>4067867.7</v>
      </c>
      <c r="F44" s="1"/>
    </row>
  </sheetData>
  <mergeCells count="3">
    <mergeCell ref="A2:A3"/>
    <mergeCell ref="B2:B3"/>
    <mergeCell ref="C2:C3"/>
  </mergeCells>
  <pageMargins left="0.7" right="0.7" top="0.78740157499999996" bottom="0.78740157499999996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Rozp_2023výdaje</vt:lpstr>
      <vt:lpstr>Rozp_2023příjmy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</dc:creator>
  <cp:lastModifiedBy>uzivatel</cp:lastModifiedBy>
  <cp:lastPrinted>2023-08-26T09:25:46Z</cp:lastPrinted>
  <dcterms:created xsi:type="dcterms:W3CDTF">2022-10-30T20:22:30Z</dcterms:created>
  <dcterms:modified xsi:type="dcterms:W3CDTF">2023-08-28T04:52:16Z</dcterms:modified>
</cp:coreProperties>
</file>